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T\"/>
    </mc:Choice>
  </mc:AlternateContent>
  <xr:revisionPtr revIDLastSave="0" documentId="8_{E80AA51F-6517-45A2-BF30-14666AAF7A95}" xr6:coauthVersionLast="47" xr6:coauthVersionMax="47" xr10:uidLastSave="{00000000-0000-0000-0000-000000000000}"/>
  <bookViews>
    <workbookView xWindow="-120" yWindow="-120" windowWidth="29040" windowHeight="16440" xr2:uid="{BCE7EE48-E724-4472-B7F1-2A119396F3C8}"/>
  </bookViews>
  <sheets>
    <sheet name="Income &amp; Expenditure" sheetId="1" r:id="rId1"/>
  </sheets>
  <externalReferences>
    <externalReference r:id="rId2"/>
  </externalReferences>
  <definedNames>
    <definedName name="_xlnm.Print_Area" localSheetId="0">'Income &amp; Expenditure'!$A$1:$H$34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1" l="1"/>
  <c r="B61" i="1"/>
  <c r="H46" i="1"/>
  <c r="D42" i="1"/>
  <c r="B41" i="1"/>
  <c r="B63" i="1" s="1"/>
  <c r="C29" i="1"/>
  <c r="F27" i="1"/>
  <c r="E27" i="1"/>
  <c r="D27" i="1"/>
  <c r="C27" i="1"/>
  <c r="B27" i="1"/>
  <c r="H26" i="1"/>
  <c r="H25" i="1"/>
  <c r="H24" i="1"/>
  <c r="H23" i="1"/>
  <c r="H22" i="1"/>
  <c r="H21" i="1"/>
  <c r="H20" i="1"/>
  <c r="H19" i="1"/>
  <c r="H18" i="1"/>
  <c r="H33" i="1" s="1"/>
  <c r="E14" i="1"/>
  <c r="E29" i="1" s="1"/>
  <c r="C14" i="1"/>
  <c r="B14" i="1"/>
  <c r="B29" i="1" s="1"/>
  <c r="H13" i="1"/>
  <c r="H12" i="1"/>
  <c r="H11" i="1"/>
  <c r="H10" i="1"/>
  <c r="H9" i="1"/>
  <c r="H8" i="1"/>
  <c r="H7" i="1"/>
  <c r="F6" i="1"/>
  <c r="F14" i="1" s="1"/>
  <c r="F29" i="1" s="1"/>
  <c r="G6" i="1" s="1"/>
  <c r="D6" i="1"/>
  <c r="D14" i="1" s="1"/>
  <c r="D29" i="1" s="1"/>
  <c r="G5" i="1" l="1"/>
  <c r="G14" i="1" l="1"/>
  <c r="H5" i="1"/>
  <c r="H14" i="1" s="1"/>
  <c r="G17" i="1" l="1"/>
  <c r="H17" i="1" l="1"/>
  <c r="G27" i="1"/>
  <c r="G29" i="1" s="1"/>
  <c r="H27" i="1" l="1"/>
  <c r="H30" i="1" s="1"/>
  <c r="H32" i="1"/>
  <c r="H34" i="1" s="1"/>
</calcChain>
</file>

<file path=xl/sharedStrings.xml><?xml version="1.0" encoding="utf-8"?>
<sst xmlns="http://schemas.openxmlformats.org/spreadsheetml/2006/main" count="170" uniqueCount="164">
  <si>
    <t>Friends 0f Tournament</t>
  </si>
  <si>
    <t>Income &amp; Expenditure</t>
  </si>
  <si>
    <t>Income</t>
  </si>
  <si>
    <t>Total to Date</t>
  </si>
  <si>
    <t>200 Club Lottery</t>
  </si>
  <si>
    <t>Funds Brought Forward</t>
  </si>
  <si>
    <t>Sale of Badges</t>
  </si>
  <si>
    <t>FoT Ball</t>
  </si>
  <si>
    <t>Donations</t>
  </si>
  <si>
    <t>Merch - Donations</t>
  </si>
  <si>
    <t>Equipment - Donations</t>
  </si>
  <si>
    <t>Development Days</t>
  </si>
  <si>
    <t>Bank Interest</t>
  </si>
  <si>
    <t>Total Income</t>
  </si>
  <si>
    <t>Expenditure</t>
  </si>
  <si>
    <t>200 Club Lottery Prizes</t>
  </si>
  <si>
    <t>Skier Grants</t>
  </si>
  <si>
    <t>PWTC Training Camp</t>
  </si>
  <si>
    <t>Squad Training</t>
  </si>
  <si>
    <t>Trick Skis/Equipment</t>
  </si>
  <si>
    <t>Promotional Materials</t>
  </si>
  <si>
    <t>Cutting Edge Prizes</t>
  </si>
  <si>
    <t>Handicap Prizes/Coaching Vouchers</t>
  </si>
  <si>
    <t>Painting Commission</t>
  </si>
  <si>
    <t>Total expenditure</t>
  </si>
  <si>
    <t>Funds Carried Forward</t>
  </si>
  <si>
    <t>Current Year Available Funds</t>
  </si>
  <si>
    <t xml:space="preserve"> </t>
  </si>
  <si>
    <t>FoT Total Net Income</t>
  </si>
  <si>
    <t>Total Spend Excluding Prizes</t>
  </si>
  <si>
    <t>Current Available Funds</t>
  </si>
  <si>
    <t>Note</t>
  </si>
  <si>
    <t>Costs to be added</t>
  </si>
  <si>
    <t>The Academy Awards</t>
  </si>
  <si>
    <t>Bosphorus Swim</t>
  </si>
  <si>
    <t>Halford (Skis)</t>
  </si>
  <si>
    <t>Lound DD</t>
  </si>
  <si>
    <t>A Elliot</t>
  </si>
  <si>
    <t>Pro-Am Cake Sale</t>
  </si>
  <si>
    <t>Glen Marshall (Skis)</t>
  </si>
  <si>
    <t>PWTC Trick Training Camp</t>
  </si>
  <si>
    <t>J Ransome</t>
  </si>
  <si>
    <t>Nationals Raffle</t>
  </si>
  <si>
    <t>Marie Lavery (Ski)</t>
  </si>
  <si>
    <t>Skier Grants - E&amp;A</t>
  </si>
  <si>
    <t>J Metcalf</t>
  </si>
  <si>
    <t>Seaton Masseuse</t>
  </si>
  <si>
    <t>Porter (ski)</t>
  </si>
  <si>
    <t>Skier Grants - U17/U21 Worlds</t>
  </si>
  <si>
    <t>N McGarry</t>
  </si>
  <si>
    <t>Shanahan (Binding)</t>
  </si>
  <si>
    <t>Critchley Prize</t>
  </si>
  <si>
    <t>Arron Davies - D Days</t>
  </si>
  <si>
    <t>D Heslop</t>
  </si>
  <si>
    <t>Ball Proceeds</t>
  </si>
  <si>
    <t>Costs</t>
  </si>
  <si>
    <t>Tom Poole - 3 D Days</t>
  </si>
  <si>
    <t>Halford &amp; Wrennall</t>
  </si>
  <si>
    <t>200 Club Raffle</t>
  </si>
  <si>
    <t>Gosfield DD</t>
  </si>
  <si>
    <t>Nick McGarry - D days</t>
  </si>
  <si>
    <t>J Williams</t>
  </si>
  <si>
    <t>Martin Winter Donation</t>
  </si>
  <si>
    <t>White Rose DD</t>
  </si>
  <si>
    <t>PWTC U14 Training Camp</t>
  </si>
  <si>
    <t>Aubrey Sheena Donation</t>
  </si>
  <si>
    <t>Burghfield DD</t>
  </si>
  <si>
    <t>Jump Skis - December</t>
  </si>
  <si>
    <t xml:space="preserve"> Painting - John Phillips</t>
  </si>
  <si>
    <t>Whitworth DD</t>
  </si>
  <si>
    <t>1st Signed Print - John Phillips</t>
  </si>
  <si>
    <t>Nick M Ambassadors Fees</t>
  </si>
  <si>
    <t xml:space="preserve">Neil Coster - Jump Skis </t>
  </si>
  <si>
    <t>Steve Sopp - Donation</t>
  </si>
  <si>
    <t>£120 (5 months No 120)</t>
  </si>
  <si>
    <t>2nd Signed Print - Cheryl</t>
  </si>
  <si>
    <t>Nutrition Lecture Squad Day</t>
  </si>
  <si>
    <t>Swedish Guy - MC Slalom Ski</t>
  </si>
  <si>
    <t>Print - Stuart Hills Paid</t>
  </si>
  <si>
    <t>Squad Days PWTC</t>
  </si>
  <si>
    <t>Connie Solman - Trick Line</t>
  </si>
  <si>
    <t>Le Forestier Trick Camp</t>
  </si>
  <si>
    <t>Print - Simon Poole Paid</t>
  </si>
  <si>
    <t>Squad Days Oxford</t>
  </si>
  <si>
    <t>Chris Trevor - Jump Suit</t>
  </si>
  <si>
    <t>U14 Nationals Vouchers (34-36)</t>
  </si>
  <si>
    <t>Print - Andy Wrennall Paid</t>
  </si>
  <si>
    <t>Squad Day South Lake</t>
  </si>
  <si>
    <t>Tony - £60 Donation November</t>
  </si>
  <si>
    <t>U14 Nationals Vouchers (16-18))</t>
  </si>
  <si>
    <t>Print - Matthew Southam Paid</t>
  </si>
  <si>
    <t>PWTC Vouchers</t>
  </si>
  <si>
    <t>Scutt Donation</t>
  </si>
  <si>
    <t>Rickmansworth DD 2021</t>
  </si>
  <si>
    <t>Print - Peter Davies -</t>
  </si>
  <si>
    <t>Cliff Lakes Vouchers</t>
  </si>
  <si>
    <t>Chichester Sale of Ski</t>
  </si>
  <si>
    <t>Gosfield Squad Days</t>
  </si>
  <si>
    <t>Print - Tom Williams -</t>
  </si>
  <si>
    <t>4 Lakes Vouchers</t>
  </si>
  <si>
    <t>Alison Taylor sale of ski</t>
  </si>
  <si>
    <t>Gosfield Squad Days : Food</t>
  </si>
  <si>
    <t>Print - Rob Spavin Paid</t>
  </si>
  <si>
    <t>Sullivan - Bindings</t>
  </si>
  <si>
    <t>Development Days Income 2022</t>
  </si>
  <si>
    <t>Print - Steve Sopp - Free</t>
  </si>
  <si>
    <t>Gavin</t>
  </si>
  <si>
    <t>Kim Myers - Slalom Ski</t>
  </si>
  <si>
    <t>Cotswold Holiday - Mark Burridge</t>
  </si>
  <si>
    <t>JC Grant Donation</t>
  </si>
  <si>
    <t>Lound - Georgina Hutchinson</t>
  </si>
  <si>
    <t>Florida - Not sure which - Tom Williams</t>
  </si>
  <si>
    <t>Simon Poole Donation</t>
  </si>
  <si>
    <t>Nutrition Workshop - Gosfield</t>
  </si>
  <si>
    <t>Florida - Not sure which - Jane Peel</t>
  </si>
  <si>
    <t>Ball Proceeds 2021</t>
  </si>
  <si>
    <t>Morris - Ski Gear</t>
  </si>
  <si>
    <t>Raffle</t>
  </si>
  <si>
    <t>Laing - Ski Gear</t>
  </si>
  <si>
    <t>Painting - Mark Beard</t>
  </si>
  <si>
    <t>Lewis - Ski Gear</t>
  </si>
  <si>
    <t>Print - Nathan Knox</t>
  </si>
  <si>
    <t>Glen Campbell DD</t>
  </si>
  <si>
    <t>Print - Tom Poole</t>
  </si>
  <si>
    <t>Olivier Fortemps - Ski Gear</t>
  </si>
  <si>
    <t>Danyelle Critchley</t>
  </si>
  <si>
    <t>£105.63 Donation for Youth Medal Winner</t>
  </si>
  <si>
    <t>Print - Peter Davies</t>
  </si>
  <si>
    <t>Davies - Ski Gear</t>
  </si>
  <si>
    <t>Prints x 2 John Philips</t>
  </si>
  <si>
    <t>Johnston - Ski Gear</t>
  </si>
  <si>
    <t>Print - Mark Beard</t>
  </si>
  <si>
    <t>Fardon - Ski Gear</t>
  </si>
  <si>
    <t>Colin Slaters - Cora Coster</t>
  </si>
  <si>
    <t>Chapman - Ski Gear</t>
  </si>
  <si>
    <t>Nick McGarry - Andy Wrennall</t>
  </si>
  <si>
    <t>Squad Day - PWTC</t>
  </si>
  <si>
    <t>Peter James - Lynn Rose</t>
  </si>
  <si>
    <t>U14 National Vouchers 13 - 15</t>
  </si>
  <si>
    <t>Matt Southam - Witt Gamski</t>
  </si>
  <si>
    <t xml:space="preserve">CJM Development Day </t>
  </si>
  <si>
    <t>Glenn Campbell DD Coaching</t>
  </si>
  <si>
    <t>RGL Promotoional Merchandise</t>
  </si>
  <si>
    <t>Davies - Donation Merch</t>
  </si>
  <si>
    <t>Carrington - Donation Merch</t>
  </si>
  <si>
    <t>Inman - Donation Merch</t>
  </si>
  <si>
    <t>Donation Merch.</t>
  </si>
  <si>
    <t>Holland - Ski Gear</t>
  </si>
  <si>
    <t>U14 Coaching Vouchers - Seb Turp</t>
  </si>
  <si>
    <t>Nationals 22 Vouchers 72,73,78,79,81, 82, 83.</t>
  </si>
  <si>
    <t>200 Club Residuals - Donations</t>
  </si>
  <si>
    <t>Elliott - Donation Kit</t>
  </si>
  <si>
    <t>Cag - Donation Merch</t>
  </si>
  <si>
    <t>Slater - Donation Merch</t>
  </si>
  <si>
    <t>Nationals 22 Vouchers 36,37,42,43,48,49</t>
  </si>
  <si>
    <t>Palmer - Donation Kit</t>
  </si>
  <si>
    <t>Scott-Ely - Donation Kit</t>
  </si>
  <si>
    <t>Forbes - Donation Merch</t>
  </si>
  <si>
    <t>Coster Voucher 7,8,9,16,17,19,20,21</t>
  </si>
  <si>
    <t>Shanahan Vouchers 57,58,59,63,64,65</t>
  </si>
  <si>
    <t>James - Donation Kit</t>
  </si>
  <si>
    <t>Cosgrove - Donation Kit</t>
  </si>
  <si>
    <t xml:space="preserve">CJM 6 Vouchers </t>
  </si>
  <si>
    <t>Stag - Donation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</si>
</sst>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.00"/>
    <numFmt numFmtId="165" formatCode="&quot;£&quot;#,##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2" fillId="0" borderId="0" xfId="0" applyFont="1"/>
    <xf numFmtId="6" fontId="0" fillId="0" borderId="0" xfId="0" applyNumberFormat="1"/>
    <xf numFmtId="0" fontId="1" fillId="0" borderId="0" xfId="0" applyFont="1"/>
    <xf numFmtId="6" fontId="1" fillId="0" borderId="0" xfId="0" applyNumberFormat="1" applyFont="1"/>
    <xf numFmtId="6" fontId="5" fillId="0" borderId="0" xfId="0" applyNumberFormat="1" applyFont="1"/>
    <xf numFmtId="6" fontId="0" fillId="0" borderId="0" xfId="0" applyNumberFormat="1" applyAlignment="1">
      <alignment horizontal="center"/>
    </xf>
    <xf numFmtId="0" fontId="5" fillId="0" borderId="0" xfId="0" applyFont="1"/>
    <xf numFmtId="165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6" fontId="2" fillId="0" borderId="0" xfId="0" applyNumberFormat="1" applyFont="1"/>
    <xf numFmtId="0" fontId="0" fillId="0" borderId="0" xfId="0" applyAlignment="1">
      <alignment horizontal="center"/>
    </xf>
    <xf numFmtId="8" fontId="0" fillId="0" borderId="0" xfId="0" applyNumberFormat="1"/>
    <xf numFmtId="6" fontId="5" fillId="0" borderId="0" xfId="0" applyNumberFormat="1" applyFont="1" applyAlignment="1">
      <alignment horizontal="center"/>
    </xf>
    <xf numFmtId="8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6" fontId="1" fillId="0" borderId="0" xfId="0" applyNumberFormat="1" applyFont="1" applyAlignment="1">
      <alignment horizontal="center"/>
    </xf>
    <xf numFmtId="165" fontId="5" fillId="0" borderId="0" xfId="0" applyNumberFormat="1" applyFont="1"/>
    <xf numFmtId="8" fontId="0" fillId="0" borderId="0" xfId="0" applyNumberFormat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T%20200%20Club%20List%204th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 Club Summary"/>
      <sheetName val="200 Club 2020"/>
      <sheetName val="200 Club 2021"/>
      <sheetName val="200 Club 2022"/>
      <sheetName val="Payouts"/>
      <sheetName val="Skier Grants to Date"/>
      <sheetName val="Income &amp; Expenditure"/>
      <sheetName val="Winners List"/>
      <sheetName val="Budget 2020"/>
      <sheetName val="Budget 2021"/>
      <sheetName val="Budget 2022"/>
      <sheetName val="Budget 2023"/>
      <sheetName val="200 Club Emails (2)"/>
      <sheetName val="Jill's Legacy"/>
      <sheetName val="200 Club 2017"/>
      <sheetName val="200 Club 2018"/>
      <sheetName val="200 Club 2019"/>
      <sheetName val="Budget 2019"/>
      <sheetName val="Budget 2020 2"/>
    </sheetNames>
    <sheetDataSet>
      <sheetData sheetId="0" refreshError="1"/>
      <sheetData sheetId="1">
        <row r="182">
          <cell r="O182">
            <v>48679.074999999997</v>
          </cell>
        </row>
      </sheetData>
      <sheetData sheetId="2" refreshError="1"/>
      <sheetData sheetId="3">
        <row r="213">
          <cell r="C213">
            <v>39000</v>
          </cell>
        </row>
        <row r="214">
          <cell r="C214">
            <v>12675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8041D-1D2E-4EE3-9386-EC8DC0EC10FA}">
  <sheetPr>
    <pageSetUpPr fitToPage="1"/>
  </sheetPr>
  <dimension ref="A1:L97"/>
  <sheetViews>
    <sheetView tabSelected="1" zoomScaleNormal="100" zoomScaleSheetLayoutView="100" workbookViewId="0">
      <selection activeCell="J19" sqref="J19"/>
    </sheetView>
  </sheetViews>
  <sheetFormatPr defaultColWidth="9" defaultRowHeight="15" x14ac:dyDescent="0.25"/>
  <cols>
    <col min="1" max="1" width="40.85546875" customWidth="1"/>
    <col min="2" max="2" width="26.42578125" style="13" hidden="1" customWidth="1"/>
    <col min="3" max="3" width="24.28515625" hidden="1" customWidth="1"/>
    <col min="4" max="4" width="28.5703125" hidden="1" customWidth="1"/>
    <col min="5" max="6" width="28.5703125" customWidth="1"/>
    <col min="7" max="7" width="34.42578125" bestFit="1" customWidth="1"/>
    <col min="8" max="8" width="24.28515625" style="24" customWidth="1"/>
    <col min="10" max="10" width="20.28515625" customWidth="1"/>
  </cols>
  <sheetData>
    <row r="1" spans="1:11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spans="1:11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</row>
    <row r="3" spans="1:11" ht="18.75" x14ac:dyDescent="0.3">
      <c r="A3" s="3"/>
      <c r="B3" s="4"/>
      <c r="C3" s="5"/>
      <c r="D3" s="5"/>
      <c r="E3" s="5"/>
      <c r="F3" s="5"/>
      <c r="G3" s="5"/>
      <c r="H3" s="6"/>
      <c r="I3" s="3"/>
      <c r="J3" s="3"/>
      <c r="K3" s="3"/>
    </row>
    <row r="4" spans="1:11" ht="18.75" x14ac:dyDescent="0.3">
      <c r="A4" s="2" t="s">
        <v>2</v>
      </c>
      <c r="B4" s="7">
        <v>2017</v>
      </c>
      <c r="C4" s="5">
        <v>2018</v>
      </c>
      <c r="D4" s="5">
        <v>2019</v>
      </c>
      <c r="E4" s="5">
        <v>2020</v>
      </c>
      <c r="F4" s="8">
        <v>2021</v>
      </c>
      <c r="G4" s="9">
        <v>44805</v>
      </c>
      <c r="H4" s="5" t="s">
        <v>3</v>
      </c>
      <c r="I4" s="3"/>
      <c r="J4" s="3"/>
      <c r="K4" s="3"/>
    </row>
    <row r="5" spans="1:11" ht="18.75" x14ac:dyDescent="0.3">
      <c r="A5" s="3" t="s">
        <v>4</v>
      </c>
      <c r="B5" s="4">
        <v>16575</v>
      </c>
      <c r="C5" s="4">
        <v>27975</v>
      </c>
      <c r="D5" s="4">
        <v>37400</v>
      </c>
      <c r="E5" s="4">
        <v>42500</v>
      </c>
      <c r="F5" s="4">
        <v>43125</v>
      </c>
      <c r="G5" s="4">
        <f>+'[1]200 Club 2022'!C213</f>
        <v>39000</v>
      </c>
      <c r="H5" s="4">
        <f>SUM(B5:G5)</f>
        <v>206575</v>
      </c>
      <c r="I5" s="3"/>
      <c r="J5" s="3"/>
      <c r="K5" s="3"/>
    </row>
    <row r="6" spans="1:11" ht="18.75" x14ac:dyDescent="0.3">
      <c r="A6" s="3" t="s">
        <v>5</v>
      </c>
      <c r="B6" s="4">
        <v>0</v>
      </c>
      <c r="C6" s="4">
        <v>8179.27</v>
      </c>
      <c r="D6" s="4">
        <f>+C29</f>
        <v>18771.770000000004</v>
      </c>
      <c r="E6" s="4">
        <v>30808.82</v>
      </c>
      <c r="F6" s="4">
        <f>+'[1]200 Club 2020'!O182</f>
        <v>48679.074999999997</v>
      </c>
      <c r="G6" s="4">
        <f>+F29</f>
        <v>57099.935000000012</v>
      </c>
      <c r="H6" s="4">
        <v>0</v>
      </c>
      <c r="I6" s="3"/>
      <c r="J6" s="3"/>
      <c r="K6" s="3"/>
    </row>
    <row r="7" spans="1:11" ht="18.75" x14ac:dyDescent="0.3">
      <c r="A7" s="3" t="s">
        <v>6</v>
      </c>
      <c r="B7" s="4">
        <v>520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f t="shared" ref="H7:H13" si="0">SUM(B7:G7)</f>
        <v>520</v>
      </c>
      <c r="I7" s="3"/>
      <c r="J7" s="3"/>
      <c r="K7" s="3"/>
    </row>
    <row r="8" spans="1:11" ht="18.75" x14ac:dyDescent="0.3">
      <c r="A8" s="3" t="s">
        <v>7</v>
      </c>
      <c r="B8" s="4">
        <v>985</v>
      </c>
      <c r="C8" s="4">
        <v>1255</v>
      </c>
      <c r="D8" s="4">
        <v>10290</v>
      </c>
      <c r="E8" s="4">
        <v>0</v>
      </c>
      <c r="F8" s="4">
        <v>11252</v>
      </c>
      <c r="G8" s="4">
        <v>0</v>
      </c>
      <c r="H8" s="4">
        <f t="shared" si="0"/>
        <v>23782</v>
      </c>
      <c r="I8" s="3"/>
      <c r="J8" s="3"/>
      <c r="K8" s="3"/>
    </row>
    <row r="9" spans="1:11" ht="18.75" x14ac:dyDescent="0.3">
      <c r="A9" s="3" t="s">
        <v>8</v>
      </c>
      <c r="B9" s="4">
        <v>891.77</v>
      </c>
      <c r="C9" s="4">
        <v>402.5</v>
      </c>
      <c r="D9" s="4">
        <v>1473.64</v>
      </c>
      <c r="E9" s="4">
        <v>685</v>
      </c>
      <c r="F9" s="4">
        <v>843.69</v>
      </c>
      <c r="G9" s="4">
        <v>2445.5700000000002</v>
      </c>
      <c r="H9" s="4">
        <f t="shared" si="0"/>
        <v>6742.17</v>
      </c>
      <c r="I9" s="3"/>
      <c r="J9" s="3"/>
      <c r="K9" s="3"/>
    </row>
    <row r="10" spans="1:11" ht="18.75" x14ac:dyDescent="0.3">
      <c r="A10" s="3" t="s">
        <v>9</v>
      </c>
      <c r="B10" s="4"/>
      <c r="C10" s="4"/>
      <c r="D10" s="4"/>
      <c r="E10" s="4">
        <v>0</v>
      </c>
      <c r="F10" s="4">
        <v>0</v>
      </c>
      <c r="G10" s="4">
        <v>1067</v>
      </c>
      <c r="H10" s="4">
        <f t="shared" si="0"/>
        <v>1067</v>
      </c>
      <c r="I10" s="3"/>
      <c r="J10" s="3"/>
      <c r="K10" s="3"/>
    </row>
    <row r="11" spans="1:11" ht="18.75" x14ac:dyDescent="0.3">
      <c r="A11" s="3" t="s">
        <v>10</v>
      </c>
      <c r="B11" s="4">
        <v>0</v>
      </c>
      <c r="C11" s="4">
        <v>0</v>
      </c>
      <c r="D11" s="4">
        <v>0</v>
      </c>
      <c r="E11" s="4">
        <v>0</v>
      </c>
      <c r="F11" s="4">
        <v>1400</v>
      </c>
      <c r="G11" s="4">
        <v>3762.52</v>
      </c>
      <c r="H11" s="4">
        <f>SUM(B11:G11)</f>
        <v>5162.5200000000004</v>
      </c>
      <c r="I11" s="3"/>
      <c r="J11" s="3"/>
      <c r="K11" s="3"/>
    </row>
    <row r="12" spans="1:11" ht="18.75" x14ac:dyDescent="0.3">
      <c r="A12" s="3" t="s">
        <v>11</v>
      </c>
      <c r="B12" s="4">
        <v>0</v>
      </c>
      <c r="C12" s="4">
        <v>1015</v>
      </c>
      <c r="D12" s="4">
        <v>1440</v>
      </c>
      <c r="E12" s="4">
        <v>1620</v>
      </c>
      <c r="F12" s="4">
        <v>1830</v>
      </c>
      <c r="G12" s="4">
        <v>980</v>
      </c>
      <c r="H12" s="4">
        <f t="shared" si="0"/>
        <v>6885</v>
      </c>
      <c r="I12" s="3"/>
      <c r="J12" s="3"/>
      <c r="K12" s="3"/>
    </row>
    <row r="13" spans="1:11" ht="18.75" x14ac:dyDescent="0.3">
      <c r="A13" s="3" t="s">
        <v>12</v>
      </c>
      <c r="B13" s="4">
        <v>0</v>
      </c>
      <c r="C13" s="4">
        <v>0</v>
      </c>
      <c r="D13" s="4">
        <v>0</v>
      </c>
      <c r="E13" s="4">
        <v>0</v>
      </c>
      <c r="F13" s="4">
        <v>1.46</v>
      </c>
      <c r="G13" s="4">
        <v>7.02</v>
      </c>
      <c r="H13" s="4">
        <f t="shared" si="0"/>
        <v>8.48</v>
      </c>
      <c r="I13" s="3"/>
      <c r="J13" s="3"/>
      <c r="K13" s="3"/>
    </row>
    <row r="14" spans="1:11" ht="18.75" x14ac:dyDescent="0.3">
      <c r="A14" s="2" t="s">
        <v>13</v>
      </c>
      <c r="B14" s="10">
        <f>SUM(B5:B9)</f>
        <v>18971.77</v>
      </c>
      <c r="C14" s="10">
        <f>SUM(C5:C12)</f>
        <v>38826.770000000004</v>
      </c>
      <c r="D14" s="10">
        <f>SUM(D5:D12)</f>
        <v>69375.41</v>
      </c>
      <c r="E14" s="10">
        <f>SUM(E5:E12)</f>
        <v>75613.820000000007</v>
      </c>
      <c r="F14" s="10">
        <f>SUM(F5:F13)</f>
        <v>107131.22500000001</v>
      </c>
      <c r="G14" s="10">
        <f>SUM(G5:G13)</f>
        <v>104362.04500000003</v>
      </c>
      <c r="H14" s="10">
        <f>SUM(H5:H13)</f>
        <v>250742.17</v>
      </c>
      <c r="I14" s="3"/>
      <c r="J14" s="11"/>
      <c r="K14" s="3"/>
    </row>
    <row r="15" spans="1:11" ht="18.75" x14ac:dyDescent="0.3">
      <c r="A15" s="3"/>
      <c r="B15" s="4"/>
      <c r="C15" s="4"/>
      <c r="D15" s="4"/>
      <c r="E15" s="4"/>
      <c r="F15" s="4"/>
      <c r="G15" s="4"/>
      <c r="H15" s="6"/>
      <c r="I15" s="3"/>
      <c r="J15" s="3"/>
      <c r="K15" s="3"/>
    </row>
    <row r="16" spans="1:11" ht="18.75" x14ac:dyDescent="0.3">
      <c r="A16" s="2" t="s">
        <v>14</v>
      </c>
      <c r="B16" s="4"/>
      <c r="C16" s="4"/>
      <c r="D16" s="4"/>
      <c r="E16" s="4"/>
      <c r="F16" s="4"/>
      <c r="G16" s="4"/>
      <c r="H16" s="6"/>
      <c r="I16" s="3"/>
      <c r="J16" s="3"/>
      <c r="K16" s="3"/>
    </row>
    <row r="17" spans="1:12" ht="18.75" x14ac:dyDescent="0.3">
      <c r="A17" s="3" t="s">
        <v>15</v>
      </c>
      <c r="B17" s="4">
        <v>5242.5</v>
      </c>
      <c r="C17" s="4">
        <v>9180</v>
      </c>
      <c r="D17" s="4">
        <v>12496.89</v>
      </c>
      <c r="E17" s="4">
        <v>13828.75</v>
      </c>
      <c r="F17" s="4">
        <v>14015.63</v>
      </c>
      <c r="G17" s="4">
        <f>+'[1]200 Club 2022'!C214</f>
        <v>12675</v>
      </c>
      <c r="H17" s="4">
        <f>SUM(B17:G17)</f>
        <v>67438.76999999999</v>
      </c>
      <c r="I17" s="3"/>
      <c r="J17" s="11"/>
      <c r="K17" s="3"/>
    </row>
    <row r="18" spans="1:12" ht="18.75" x14ac:dyDescent="0.3">
      <c r="A18" s="3" t="s">
        <v>16</v>
      </c>
      <c r="B18" s="4">
        <v>5550</v>
      </c>
      <c r="C18" s="4">
        <v>8700</v>
      </c>
      <c r="D18" s="4">
        <v>20100</v>
      </c>
      <c r="E18" s="4">
        <v>0</v>
      </c>
      <c r="F18" s="4">
        <v>25906</v>
      </c>
      <c r="G18" s="4">
        <v>11700</v>
      </c>
      <c r="H18" s="4">
        <f t="shared" ref="H18:H26" si="1">SUM(B18:G18)</f>
        <v>71956</v>
      </c>
      <c r="I18" s="3"/>
      <c r="J18" s="11"/>
      <c r="K18" s="3"/>
    </row>
    <row r="19" spans="1:12" ht="18.75" x14ac:dyDescent="0.3">
      <c r="A19" s="3" t="s">
        <v>11</v>
      </c>
      <c r="B19" s="4">
        <v>0</v>
      </c>
      <c r="C19" s="4">
        <v>0</v>
      </c>
      <c r="D19" s="4">
        <v>2220</v>
      </c>
      <c r="E19" s="4">
        <v>3812</v>
      </c>
      <c r="F19" s="4">
        <v>3109.1</v>
      </c>
      <c r="G19" s="4">
        <v>5653.13</v>
      </c>
      <c r="H19" s="4">
        <f>SUM(B19:G19)</f>
        <v>14794.23</v>
      </c>
      <c r="I19" s="3"/>
      <c r="J19" s="3"/>
      <c r="K19" s="3"/>
    </row>
    <row r="20" spans="1:12" ht="18.75" x14ac:dyDescent="0.3">
      <c r="A20" s="3" t="s">
        <v>17</v>
      </c>
      <c r="B20" s="4">
        <v>0</v>
      </c>
      <c r="C20" s="4">
        <v>0</v>
      </c>
      <c r="D20" s="4">
        <v>1000</v>
      </c>
      <c r="E20" s="4">
        <v>0</v>
      </c>
      <c r="F20" s="4">
        <v>1400</v>
      </c>
      <c r="G20" s="4">
        <v>0</v>
      </c>
      <c r="H20" s="4">
        <f t="shared" si="1"/>
        <v>2400</v>
      </c>
      <c r="I20" s="3"/>
      <c r="J20" s="3"/>
      <c r="K20" s="3"/>
    </row>
    <row r="21" spans="1:12" ht="18.75" x14ac:dyDescent="0.3">
      <c r="A21" s="3" t="s">
        <v>18</v>
      </c>
      <c r="B21" s="4">
        <v>0</v>
      </c>
      <c r="C21" s="4">
        <v>2175</v>
      </c>
      <c r="D21" s="4">
        <v>2349.6999999999998</v>
      </c>
      <c r="E21" s="4">
        <v>5987</v>
      </c>
      <c r="F21" s="4">
        <v>0</v>
      </c>
      <c r="G21" s="4">
        <v>4095.89</v>
      </c>
      <c r="H21" s="4">
        <f t="shared" si="1"/>
        <v>14607.59</v>
      </c>
      <c r="I21" s="3"/>
      <c r="J21" s="3"/>
      <c r="K21" s="3"/>
    </row>
    <row r="22" spans="1:12" ht="18.75" x14ac:dyDescent="0.3">
      <c r="A22" s="3" t="s">
        <v>19</v>
      </c>
      <c r="B22" s="4">
        <v>0</v>
      </c>
      <c r="C22" s="4">
        <v>0</v>
      </c>
      <c r="D22" s="4">
        <v>0</v>
      </c>
      <c r="E22" s="4">
        <v>2982</v>
      </c>
      <c r="F22" s="4">
        <v>3390.56</v>
      </c>
      <c r="G22" s="4">
        <v>0</v>
      </c>
      <c r="H22" s="4">
        <f t="shared" si="1"/>
        <v>6372.5599999999995</v>
      </c>
      <c r="I22" s="3"/>
      <c r="J22" s="3"/>
      <c r="K22" s="3"/>
    </row>
    <row r="23" spans="1:12" ht="18.75" x14ac:dyDescent="0.3">
      <c r="A23" s="3" t="s">
        <v>20</v>
      </c>
      <c r="B23" s="4"/>
      <c r="C23" s="4"/>
      <c r="D23" s="4"/>
      <c r="E23" s="4">
        <v>0</v>
      </c>
      <c r="F23" s="4">
        <v>0</v>
      </c>
      <c r="G23" s="4">
        <v>2427</v>
      </c>
      <c r="H23" s="4">
        <f t="shared" si="1"/>
        <v>2427</v>
      </c>
      <c r="I23" s="3"/>
      <c r="J23" s="3"/>
      <c r="K23" s="3"/>
    </row>
    <row r="24" spans="1:12" ht="18.75" x14ac:dyDescent="0.3">
      <c r="A24" s="3" t="s">
        <v>21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f t="shared" si="1"/>
        <v>0</v>
      </c>
      <c r="I24" s="3"/>
      <c r="J24" s="3"/>
      <c r="K24" s="3"/>
    </row>
    <row r="25" spans="1:12" ht="18.75" x14ac:dyDescent="0.3">
      <c r="A25" s="3" t="s">
        <v>22</v>
      </c>
      <c r="B25" s="4">
        <v>0</v>
      </c>
      <c r="C25" s="4">
        <v>0</v>
      </c>
      <c r="D25" s="4">
        <v>400</v>
      </c>
      <c r="E25" s="4">
        <v>325</v>
      </c>
      <c r="F25" s="4">
        <v>210</v>
      </c>
      <c r="G25" s="4">
        <v>1402</v>
      </c>
      <c r="H25" s="4">
        <f>SUM(B25:G25)</f>
        <v>2337</v>
      </c>
      <c r="I25" s="3"/>
      <c r="J25" s="3"/>
      <c r="K25" s="3"/>
    </row>
    <row r="26" spans="1:12" ht="18.75" x14ac:dyDescent="0.3">
      <c r="A26" s="3" t="s">
        <v>23</v>
      </c>
      <c r="B26" s="4">
        <v>0</v>
      </c>
      <c r="C26" s="4">
        <v>0</v>
      </c>
      <c r="D26" s="4">
        <v>0</v>
      </c>
      <c r="E26" s="4">
        <v>0</v>
      </c>
      <c r="F26" s="4">
        <v>2000</v>
      </c>
      <c r="G26" s="4">
        <v>0</v>
      </c>
      <c r="H26" s="4">
        <f t="shared" si="1"/>
        <v>2000</v>
      </c>
      <c r="I26" s="3"/>
      <c r="J26" s="11"/>
      <c r="K26" s="3"/>
    </row>
    <row r="27" spans="1:12" ht="18.75" x14ac:dyDescent="0.3">
      <c r="A27" s="2" t="s">
        <v>24</v>
      </c>
      <c r="B27" s="10">
        <f t="shared" ref="B27:H27" si="2">SUM(B17:B26)</f>
        <v>10792.5</v>
      </c>
      <c r="C27" s="10">
        <f t="shared" si="2"/>
        <v>20055</v>
      </c>
      <c r="D27" s="10">
        <f t="shared" si="2"/>
        <v>38566.589999999997</v>
      </c>
      <c r="E27" s="10">
        <f t="shared" si="2"/>
        <v>26934.75</v>
      </c>
      <c r="F27" s="10">
        <f t="shared" si="2"/>
        <v>50031.289999999994</v>
      </c>
      <c r="G27" s="10">
        <f t="shared" si="2"/>
        <v>37953.020000000004</v>
      </c>
      <c r="H27" s="10">
        <f t="shared" si="2"/>
        <v>184333.15</v>
      </c>
      <c r="I27" s="3"/>
      <c r="J27" s="11"/>
      <c r="K27" s="3"/>
      <c r="L27" s="12"/>
    </row>
    <row r="28" spans="1:12" ht="18.75" x14ac:dyDescent="0.3">
      <c r="A28" s="3"/>
      <c r="B28" s="4"/>
      <c r="C28" s="4"/>
      <c r="D28" s="4"/>
      <c r="E28" s="4"/>
      <c r="F28" s="4"/>
      <c r="G28" s="4"/>
      <c r="H28" s="6"/>
      <c r="I28" s="3"/>
      <c r="J28" s="3"/>
      <c r="K28" s="3"/>
    </row>
    <row r="29" spans="1:12" ht="18.75" x14ac:dyDescent="0.3">
      <c r="A29" s="2" t="s">
        <v>25</v>
      </c>
      <c r="B29" s="10">
        <f t="shared" ref="B29:G29" si="3">+B14-B27</f>
        <v>8179.27</v>
      </c>
      <c r="C29" s="10">
        <f t="shared" si="3"/>
        <v>18771.770000000004</v>
      </c>
      <c r="D29" s="10">
        <f t="shared" si="3"/>
        <v>30808.820000000007</v>
      </c>
      <c r="E29" s="10">
        <f t="shared" si="3"/>
        <v>48679.070000000007</v>
      </c>
      <c r="F29" s="10">
        <f t="shared" si="3"/>
        <v>57099.935000000012</v>
      </c>
      <c r="G29" s="10">
        <f t="shared" si="3"/>
        <v>66409.025000000023</v>
      </c>
      <c r="H29" s="10"/>
      <c r="I29" s="3"/>
      <c r="J29" s="10"/>
      <c r="K29" s="3"/>
    </row>
    <row r="30" spans="1:12" ht="18.75" x14ac:dyDescent="0.3">
      <c r="A30" s="2" t="s">
        <v>26</v>
      </c>
      <c r="B30" s="4"/>
      <c r="C30" s="10"/>
      <c r="D30" s="10"/>
      <c r="E30" s="10"/>
      <c r="F30" s="10"/>
      <c r="G30" s="10" t="s">
        <v>27</v>
      </c>
      <c r="H30" s="10">
        <f>+H14-H27</f>
        <v>66409.020000000019</v>
      </c>
      <c r="I30" s="3"/>
      <c r="J30" s="3"/>
      <c r="K30" s="3"/>
    </row>
    <row r="32" spans="1:12" ht="18.75" x14ac:dyDescent="0.3">
      <c r="A32" s="2" t="s">
        <v>28</v>
      </c>
      <c r="H32" s="10">
        <f>+H14-H17</f>
        <v>183303.40000000002</v>
      </c>
    </row>
    <row r="33" spans="1:11" ht="18.75" x14ac:dyDescent="0.3">
      <c r="A33" s="2" t="s">
        <v>29</v>
      </c>
      <c r="B33" s="4"/>
      <c r="C33" s="10"/>
      <c r="D33" s="10"/>
      <c r="E33" s="10"/>
      <c r="F33" s="10"/>
      <c r="G33" s="10"/>
      <c r="H33" s="10">
        <f>SUM(H18:H26)</f>
        <v>116894.37999999999</v>
      </c>
      <c r="I33" s="3"/>
      <c r="J33" s="11"/>
      <c r="K33" s="3"/>
    </row>
    <row r="34" spans="1:11" ht="18.75" x14ac:dyDescent="0.3">
      <c r="A34" s="2" t="s">
        <v>30</v>
      </c>
      <c r="B34" s="4"/>
      <c r="C34" s="10"/>
      <c r="D34" s="10"/>
      <c r="E34" s="10"/>
      <c r="F34" s="10"/>
      <c r="G34" s="10"/>
      <c r="H34" s="10">
        <f>+H32-H33</f>
        <v>66409.020000000033</v>
      </c>
      <c r="I34" s="3"/>
      <c r="J34" s="11"/>
      <c r="K34" s="3"/>
    </row>
    <row r="35" spans="1:11" ht="18.75" x14ac:dyDescent="0.3">
      <c r="A35" s="2"/>
      <c r="B35" s="4"/>
      <c r="C35" s="10"/>
      <c r="D35" s="10"/>
      <c r="E35" s="10"/>
      <c r="F35" s="10"/>
      <c r="G35" s="10"/>
      <c r="H35" s="10"/>
      <c r="I35" s="3"/>
      <c r="J35" s="11"/>
      <c r="K35" s="3"/>
    </row>
    <row r="36" spans="1:11" x14ac:dyDescent="0.25">
      <c r="A36" t="s">
        <v>31</v>
      </c>
      <c r="C36" s="14" t="s">
        <v>8</v>
      </c>
      <c r="E36" s="14" t="s">
        <v>32</v>
      </c>
      <c r="G36" s="14" t="s">
        <v>33</v>
      </c>
      <c r="H36"/>
    </row>
    <row r="37" spans="1:11" x14ac:dyDescent="0.25">
      <c r="A37" t="s">
        <v>34</v>
      </c>
      <c r="B37" s="13">
        <v>1362.5</v>
      </c>
      <c r="C37" t="s">
        <v>35</v>
      </c>
      <c r="D37" s="15">
        <v>200</v>
      </c>
      <c r="E37" s="16" t="s">
        <v>36</v>
      </c>
      <c r="F37" s="17">
        <v>250</v>
      </c>
      <c r="G37" s="18" t="s">
        <v>37</v>
      </c>
      <c r="H37" s="19">
        <v>170</v>
      </c>
    </row>
    <row r="38" spans="1:11" x14ac:dyDescent="0.25">
      <c r="A38" t="s">
        <v>38</v>
      </c>
      <c r="B38" s="13">
        <v>66.14</v>
      </c>
      <c r="C38" t="s">
        <v>39</v>
      </c>
      <c r="D38" s="15">
        <v>185</v>
      </c>
      <c r="E38" s="20" t="s">
        <v>40</v>
      </c>
      <c r="F38" s="18">
        <v>400</v>
      </c>
      <c r="G38" s="18" t="s">
        <v>41</v>
      </c>
      <c r="H38" s="19">
        <v>510</v>
      </c>
    </row>
    <row r="39" spans="1:11" x14ac:dyDescent="0.25">
      <c r="A39" t="s">
        <v>42</v>
      </c>
      <c r="B39" s="13">
        <v>40</v>
      </c>
      <c r="C39" t="s">
        <v>43</v>
      </c>
      <c r="D39" s="15">
        <v>200</v>
      </c>
      <c r="E39" s="20" t="s">
        <v>44</v>
      </c>
      <c r="F39" s="18">
        <v>6000</v>
      </c>
      <c r="G39" s="18" t="s">
        <v>45</v>
      </c>
      <c r="H39" s="21">
        <v>120</v>
      </c>
    </row>
    <row r="40" spans="1:11" x14ac:dyDescent="0.25">
      <c r="A40" t="s">
        <v>46</v>
      </c>
      <c r="B40" s="13">
        <v>5</v>
      </c>
      <c r="C40" t="s">
        <v>47</v>
      </c>
      <c r="D40" s="15">
        <v>100</v>
      </c>
      <c r="E40" s="20" t="s">
        <v>48</v>
      </c>
      <c r="F40" s="18">
        <v>7200</v>
      </c>
      <c r="G40" s="18" t="s">
        <v>49</v>
      </c>
      <c r="H40" s="21">
        <v>595</v>
      </c>
    </row>
    <row r="41" spans="1:11" x14ac:dyDescent="0.25">
      <c r="B41" s="22">
        <f>SUM(B37:B40)</f>
        <v>1473.64</v>
      </c>
      <c r="C41" t="s">
        <v>50</v>
      </c>
      <c r="D41" s="15">
        <v>50</v>
      </c>
      <c r="E41" s="20" t="s">
        <v>51</v>
      </c>
      <c r="F41" s="18">
        <v>106</v>
      </c>
      <c r="G41" s="18" t="s">
        <v>49</v>
      </c>
      <c r="H41" s="21">
        <v>215</v>
      </c>
    </row>
    <row r="42" spans="1:11" x14ac:dyDescent="0.25">
      <c r="D42" s="23">
        <f>SUM(D37:D41)</f>
        <v>735</v>
      </c>
      <c r="E42" t="s">
        <v>52</v>
      </c>
      <c r="F42" s="12">
        <v>1202.4000000000001</v>
      </c>
      <c r="G42" s="12" t="s">
        <v>53</v>
      </c>
      <c r="H42" s="21">
        <v>200</v>
      </c>
      <c r="I42" s="12"/>
    </row>
    <row r="43" spans="1:11" x14ac:dyDescent="0.25">
      <c r="A43" s="14" t="s">
        <v>54</v>
      </c>
      <c r="C43" s="14" t="s">
        <v>55</v>
      </c>
      <c r="E43" s="20" t="s">
        <v>56</v>
      </c>
      <c r="F43" s="12">
        <v>887.6</v>
      </c>
      <c r="G43" s="12" t="s">
        <v>57</v>
      </c>
      <c r="H43" s="21">
        <v>345</v>
      </c>
    </row>
    <row r="44" spans="1:11" x14ac:dyDescent="0.25">
      <c r="A44" t="s">
        <v>58</v>
      </c>
      <c r="B44" s="13">
        <v>840</v>
      </c>
      <c r="C44" t="s">
        <v>59</v>
      </c>
      <c r="D44" s="15">
        <v>1000</v>
      </c>
      <c r="E44" t="s">
        <v>60</v>
      </c>
      <c r="F44" s="12">
        <v>1019.1</v>
      </c>
      <c r="G44" s="12" t="s">
        <v>61</v>
      </c>
      <c r="H44" s="21">
        <v>250</v>
      </c>
    </row>
    <row r="45" spans="1:11" x14ac:dyDescent="0.25">
      <c r="A45" t="s">
        <v>62</v>
      </c>
      <c r="B45" s="13">
        <v>60</v>
      </c>
      <c r="C45" t="s">
        <v>63</v>
      </c>
      <c r="D45" s="15">
        <v>400</v>
      </c>
      <c r="E45" s="20" t="s">
        <v>64</v>
      </c>
      <c r="F45" s="12">
        <v>1000</v>
      </c>
      <c r="G45" s="12"/>
      <c r="H45" s="21"/>
    </row>
    <row r="46" spans="1:11" x14ac:dyDescent="0.25">
      <c r="A46" t="s">
        <v>65</v>
      </c>
      <c r="B46" s="13">
        <v>30</v>
      </c>
      <c r="C46" t="s">
        <v>66</v>
      </c>
      <c r="D46" s="15">
        <v>750</v>
      </c>
      <c r="E46" s="20" t="s">
        <v>67</v>
      </c>
      <c r="F46" s="12">
        <v>2726.14</v>
      </c>
      <c r="H46" s="19">
        <f>SUM(H37:H45)</f>
        <v>2405</v>
      </c>
    </row>
    <row r="47" spans="1:11" x14ac:dyDescent="0.25">
      <c r="A47" t="s">
        <v>68</v>
      </c>
      <c r="B47" s="13">
        <v>1500</v>
      </c>
      <c r="C47" t="s">
        <v>69</v>
      </c>
      <c r="D47" s="15">
        <v>450</v>
      </c>
      <c r="E47" s="14" t="s">
        <v>8</v>
      </c>
      <c r="G47" s="15"/>
    </row>
    <row r="48" spans="1:11" x14ac:dyDescent="0.25">
      <c r="A48" t="s">
        <v>70</v>
      </c>
      <c r="B48" s="13">
        <v>1700</v>
      </c>
      <c r="C48" t="s">
        <v>71</v>
      </c>
      <c r="D48" s="25">
        <v>1211.95</v>
      </c>
      <c r="E48" t="s">
        <v>72</v>
      </c>
      <c r="F48" s="15">
        <v>300</v>
      </c>
      <c r="G48" s="15" t="s">
        <v>73</v>
      </c>
      <c r="H48" s="26" t="s">
        <v>74</v>
      </c>
    </row>
    <row r="49" spans="1:8" x14ac:dyDescent="0.25">
      <c r="A49" t="s">
        <v>75</v>
      </c>
      <c r="B49" s="13">
        <v>1700</v>
      </c>
      <c r="C49" t="s">
        <v>76</v>
      </c>
      <c r="D49" s="25">
        <v>486.67</v>
      </c>
      <c r="E49" t="s">
        <v>77</v>
      </c>
      <c r="F49" s="15">
        <v>200</v>
      </c>
      <c r="G49" s="15"/>
    </row>
    <row r="50" spans="1:8" x14ac:dyDescent="0.25">
      <c r="A50" t="s">
        <v>78</v>
      </c>
      <c r="B50" s="13">
        <v>100</v>
      </c>
      <c r="C50" t="s">
        <v>79</v>
      </c>
      <c r="D50" s="15">
        <v>2750</v>
      </c>
      <c r="E50" t="s">
        <v>80</v>
      </c>
      <c r="F50" s="15">
        <v>35</v>
      </c>
      <c r="G50" s="15" t="s">
        <v>81</v>
      </c>
      <c r="H50" s="27">
        <v>2325</v>
      </c>
    </row>
    <row r="51" spans="1:8" x14ac:dyDescent="0.25">
      <c r="A51" t="s">
        <v>82</v>
      </c>
      <c r="B51" s="13">
        <v>100</v>
      </c>
      <c r="C51" t="s">
        <v>83</v>
      </c>
      <c r="D51" s="15">
        <v>1750</v>
      </c>
      <c r="E51" t="s">
        <v>84</v>
      </c>
      <c r="F51" s="15">
        <v>80</v>
      </c>
      <c r="G51" s="18" t="s">
        <v>85</v>
      </c>
      <c r="H51" s="28">
        <v>82.5</v>
      </c>
    </row>
    <row r="52" spans="1:8" x14ac:dyDescent="0.25">
      <c r="A52" t="s">
        <v>86</v>
      </c>
      <c r="B52" s="13">
        <v>100</v>
      </c>
      <c r="C52" t="s">
        <v>87</v>
      </c>
      <c r="D52" s="15">
        <v>1000</v>
      </c>
      <c r="E52" s="20" t="s">
        <v>88</v>
      </c>
      <c r="F52" s="18">
        <v>60</v>
      </c>
      <c r="G52" s="18" t="s">
        <v>89</v>
      </c>
      <c r="H52" s="28">
        <v>105</v>
      </c>
    </row>
    <row r="53" spans="1:8" x14ac:dyDescent="0.25">
      <c r="A53" t="s">
        <v>90</v>
      </c>
      <c r="B53" s="13">
        <v>100</v>
      </c>
      <c r="C53" t="s">
        <v>91</v>
      </c>
      <c r="D53" s="15">
        <v>225</v>
      </c>
      <c r="E53" s="20" t="s">
        <v>92</v>
      </c>
      <c r="F53" s="18">
        <v>100</v>
      </c>
      <c r="G53" s="18" t="s">
        <v>93</v>
      </c>
      <c r="H53" s="28">
        <v>200</v>
      </c>
    </row>
    <row r="54" spans="1:8" x14ac:dyDescent="0.25">
      <c r="A54" t="s">
        <v>94</v>
      </c>
      <c r="B54" s="13">
        <v>100</v>
      </c>
      <c r="C54" t="s">
        <v>95</v>
      </c>
      <c r="D54" s="15">
        <v>50</v>
      </c>
      <c r="E54" t="s">
        <v>96</v>
      </c>
      <c r="F54" s="18">
        <v>350</v>
      </c>
      <c r="G54" s="18" t="s">
        <v>97</v>
      </c>
      <c r="H54" s="28">
        <v>2500</v>
      </c>
    </row>
    <row r="55" spans="1:8" x14ac:dyDescent="0.25">
      <c r="A55" t="s">
        <v>98</v>
      </c>
      <c r="B55" s="13">
        <v>100</v>
      </c>
      <c r="C55" t="s">
        <v>99</v>
      </c>
      <c r="D55" s="15">
        <v>50</v>
      </c>
      <c r="E55" t="s">
        <v>100</v>
      </c>
      <c r="F55" s="18">
        <v>250</v>
      </c>
      <c r="G55" s="18" t="s">
        <v>101</v>
      </c>
      <c r="H55" s="29">
        <v>100</v>
      </c>
    </row>
    <row r="56" spans="1:8" x14ac:dyDescent="0.25">
      <c r="A56" t="s">
        <v>102</v>
      </c>
      <c r="B56" s="13">
        <v>160</v>
      </c>
      <c r="E56" t="s">
        <v>103</v>
      </c>
      <c r="F56" s="18">
        <v>85</v>
      </c>
      <c r="G56" s="18" t="s">
        <v>104</v>
      </c>
      <c r="H56" s="13">
        <v>480</v>
      </c>
    </row>
    <row r="57" spans="1:8" x14ac:dyDescent="0.25">
      <c r="A57" t="s">
        <v>105</v>
      </c>
      <c r="B57" s="13">
        <v>0</v>
      </c>
      <c r="E57" t="s">
        <v>106</v>
      </c>
      <c r="F57" s="18">
        <v>1</v>
      </c>
      <c r="G57" s="18" t="s">
        <v>107</v>
      </c>
      <c r="H57" s="13">
        <v>300</v>
      </c>
    </row>
    <row r="58" spans="1:8" x14ac:dyDescent="0.25">
      <c r="A58" t="s">
        <v>108</v>
      </c>
      <c r="B58" s="13">
        <v>600</v>
      </c>
      <c r="E58" t="s">
        <v>109</v>
      </c>
      <c r="F58" s="18">
        <v>600</v>
      </c>
      <c r="G58" s="18" t="s">
        <v>110</v>
      </c>
      <c r="H58" s="28">
        <v>355.99</v>
      </c>
    </row>
    <row r="59" spans="1:8" x14ac:dyDescent="0.25">
      <c r="A59" t="s">
        <v>111</v>
      </c>
      <c r="B59" s="13">
        <v>1600</v>
      </c>
      <c r="E59" t="s">
        <v>112</v>
      </c>
      <c r="F59" s="18">
        <v>19</v>
      </c>
      <c r="G59" s="15" t="s">
        <v>113</v>
      </c>
      <c r="H59" s="28">
        <v>295.89</v>
      </c>
    </row>
    <row r="60" spans="1:8" x14ac:dyDescent="0.25">
      <c r="A60" t="s">
        <v>114</v>
      </c>
      <c r="B60" s="13">
        <v>1500</v>
      </c>
      <c r="C60" s="16"/>
      <c r="D60" s="16"/>
      <c r="E60" s="14" t="s">
        <v>115</v>
      </c>
      <c r="G60" s="30" t="s">
        <v>116</v>
      </c>
      <c r="H60" s="13">
        <v>500</v>
      </c>
    </row>
    <row r="61" spans="1:8" x14ac:dyDescent="0.25">
      <c r="B61" s="22">
        <f>SUM(B44:B60)</f>
        <v>10290</v>
      </c>
      <c r="E61" t="s">
        <v>117</v>
      </c>
      <c r="F61" s="15">
        <v>1000</v>
      </c>
      <c r="G61" s="30" t="s">
        <v>118</v>
      </c>
      <c r="H61" s="13">
        <v>75</v>
      </c>
    </row>
    <row r="62" spans="1:8" x14ac:dyDescent="0.25">
      <c r="E62" s="20" t="s">
        <v>119</v>
      </c>
      <c r="F62" s="30">
        <v>1900</v>
      </c>
      <c r="G62" s="30" t="s">
        <v>120</v>
      </c>
      <c r="H62" s="13">
        <v>200</v>
      </c>
    </row>
    <row r="63" spans="1:8" x14ac:dyDescent="0.25">
      <c r="B63" s="13">
        <f>+B41+B61</f>
        <v>11763.64</v>
      </c>
      <c r="E63" s="20" t="s">
        <v>121</v>
      </c>
      <c r="F63" s="30">
        <v>600</v>
      </c>
      <c r="G63" s="30" t="s">
        <v>122</v>
      </c>
      <c r="H63" s="28">
        <v>306.5</v>
      </c>
    </row>
    <row r="64" spans="1:8" x14ac:dyDescent="0.25">
      <c r="E64" s="20" t="s">
        <v>123</v>
      </c>
      <c r="F64" s="30">
        <v>600</v>
      </c>
      <c r="G64" s="18" t="s">
        <v>124</v>
      </c>
      <c r="H64" s="13">
        <v>289.57</v>
      </c>
    </row>
    <row r="65" spans="1:8" x14ac:dyDescent="0.25">
      <c r="A65" t="s">
        <v>125</v>
      </c>
      <c r="B65" t="s">
        <v>126</v>
      </c>
      <c r="E65" s="20" t="s">
        <v>127</v>
      </c>
      <c r="F65" s="30">
        <v>600</v>
      </c>
      <c r="G65" s="18" t="s">
        <v>128</v>
      </c>
      <c r="H65" s="13">
        <v>300</v>
      </c>
    </row>
    <row r="66" spans="1:8" x14ac:dyDescent="0.25">
      <c r="E66" s="20" t="s">
        <v>129</v>
      </c>
      <c r="F66" s="18">
        <v>1000</v>
      </c>
      <c r="G66" s="30" t="s">
        <v>130</v>
      </c>
      <c r="H66" s="31">
        <v>85</v>
      </c>
    </row>
    <row r="67" spans="1:8" x14ac:dyDescent="0.25">
      <c r="E67" s="20" t="s">
        <v>131</v>
      </c>
      <c r="F67" s="18">
        <v>600</v>
      </c>
      <c r="G67" s="30" t="s">
        <v>132</v>
      </c>
      <c r="H67" s="13">
        <v>75</v>
      </c>
    </row>
    <row r="68" spans="1:8" x14ac:dyDescent="0.25">
      <c r="E68" s="20" t="s">
        <v>133</v>
      </c>
      <c r="F68" s="30">
        <v>2100</v>
      </c>
      <c r="G68" s="30" t="s">
        <v>134</v>
      </c>
      <c r="H68" s="13">
        <v>250</v>
      </c>
    </row>
    <row r="69" spans="1:8" x14ac:dyDescent="0.25">
      <c r="E69" s="20" t="s">
        <v>135</v>
      </c>
      <c r="F69" s="30">
        <v>325</v>
      </c>
      <c r="G69" s="30" t="s">
        <v>136</v>
      </c>
      <c r="H69" s="28">
        <v>1200</v>
      </c>
    </row>
    <row r="70" spans="1:8" x14ac:dyDescent="0.25">
      <c r="E70" s="20" t="s">
        <v>137</v>
      </c>
      <c r="F70" s="30">
        <v>427</v>
      </c>
      <c r="G70" s="32" t="s">
        <v>138</v>
      </c>
      <c r="H70" s="28">
        <v>82.5</v>
      </c>
    </row>
    <row r="71" spans="1:8" x14ac:dyDescent="0.25">
      <c r="E71" s="20" t="s">
        <v>139</v>
      </c>
      <c r="F71" s="30">
        <v>2100</v>
      </c>
      <c r="G71" s="32" t="s">
        <v>140</v>
      </c>
      <c r="H71" s="28">
        <v>900</v>
      </c>
    </row>
    <row r="72" spans="1:8" x14ac:dyDescent="0.25">
      <c r="F72" s="33">
        <f>SUM(F61:F71)</f>
        <v>11252</v>
      </c>
      <c r="G72" s="32" t="s">
        <v>141</v>
      </c>
      <c r="H72" s="28">
        <v>969.75</v>
      </c>
    </row>
    <row r="73" spans="1:8" x14ac:dyDescent="0.25">
      <c r="F73" s="32"/>
      <c r="G73" s="32" t="s">
        <v>142</v>
      </c>
      <c r="H73" s="28">
        <v>2427</v>
      </c>
    </row>
    <row r="74" spans="1:8" x14ac:dyDescent="0.25">
      <c r="F74" s="32"/>
      <c r="G74" s="32" t="s">
        <v>143</v>
      </c>
      <c r="H74" s="13">
        <v>65</v>
      </c>
    </row>
    <row r="75" spans="1:8" x14ac:dyDescent="0.25">
      <c r="F75" s="32"/>
      <c r="G75" s="32" t="s">
        <v>144</v>
      </c>
      <c r="H75" s="13">
        <v>50</v>
      </c>
    </row>
    <row r="76" spans="1:8" x14ac:dyDescent="0.25">
      <c r="G76" s="32" t="s">
        <v>145</v>
      </c>
      <c r="H76" s="13">
        <v>25</v>
      </c>
    </row>
    <row r="77" spans="1:8" x14ac:dyDescent="0.25">
      <c r="G77" s="32" t="s">
        <v>146</v>
      </c>
      <c r="H77" s="13">
        <v>25</v>
      </c>
    </row>
    <row r="78" spans="1:8" x14ac:dyDescent="0.25">
      <c r="G78" s="32" t="s">
        <v>63</v>
      </c>
      <c r="H78" s="28">
        <v>300</v>
      </c>
    </row>
    <row r="79" spans="1:8" x14ac:dyDescent="0.25">
      <c r="G79" s="32" t="s">
        <v>147</v>
      </c>
      <c r="H79" s="13">
        <v>47.95</v>
      </c>
    </row>
    <row r="80" spans="1:8" x14ac:dyDescent="0.25">
      <c r="G80" s="32" t="s">
        <v>148</v>
      </c>
      <c r="H80" s="28">
        <v>82.5</v>
      </c>
    </row>
    <row r="81" spans="7:8" x14ac:dyDescent="0.25">
      <c r="G81" s="34" t="s">
        <v>149</v>
      </c>
      <c r="H81" s="27">
        <v>245</v>
      </c>
    </row>
    <row r="82" spans="7:8" x14ac:dyDescent="0.25">
      <c r="G82" s="32" t="s">
        <v>150</v>
      </c>
      <c r="H82" s="31">
        <v>40.57</v>
      </c>
    </row>
    <row r="83" spans="7:8" x14ac:dyDescent="0.25">
      <c r="G83" s="32" t="s">
        <v>151</v>
      </c>
      <c r="H83" s="31">
        <v>1000</v>
      </c>
    </row>
    <row r="84" spans="7:8" x14ac:dyDescent="0.25">
      <c r="G84" s="32" t="s">
        <v>152</v>
      </c>
      <c r="H84" s="31">
        <v>25</v>
      </c>
    </row>
    <row r="85" spans="7:8" x14ac:dyDescent="0.25">
      <c r="G85" s="32" t="s">
        <v>153</v>
      </c>
      <c r="H85" s="31">
        <v>5</v>
      </c>
    </row>
    <row r="86" spans="7:8" x14ac:dyDescent="0.25">
      <c r="G86" s="34" t="s">
        <v>154</v>
      </c>
      <c r="H86" s="27">
        <v>210</v>
      </c>
    </row>
    <row r="87" spans="7:8" x14ac:dyDescent="0.25">
      <c r="G87" s="32" t="s">
        <v>143</v>
      </c>
      <c r="H87" s="31">
        <v>60</v>
      </c>
    </row>
    <row r="88" spans="7:8" x14ac:dyDescent="0.25">
      <c r="G88" s="32" t="s">
        <v>155</v>
      </c>
      <c r="H88" s="13">
        <v>250</v>
      </c>
    </row>
    <row r="89" spans="7:8" x14ac:dyDescent="0.25">
      <c r="G89" s="32" t="s">
        <v>156</v>
      </c>
      <c r="H89" s="13">
        <v>45</v>
      </c>
    </row>
    <row r="90" spans="7:8" x14ac:dyDescent="0.25">
      <c r="G90" s="32" t="s">
        <v>157</v>
      </c>
      <c r="H90" s="13">
        <v>20</v>
      </c>
    </row>
    <row r="91" spans="7:8" x14ac:dyDescent="0.25">
      <c r="G91" t="s">
        <v>158</v>
      </c>
      <c r="H91" s="28">
        <v>220</v>
      </c>
    </row>
    <row r="92" spans="7:8" x14ac:dyDescent="0.25">
      <c r="G92" s="32" t="s">
        <v>159</v>
      </c>
      <c r="H92" s="28">
        <v>165</v>
      </c>
    </row>
    <row r="93" spans="7:8" x14ac:dyDescent="0.25">
      <c r="G93" s="32" t="s">
        <v>160</v>
      </c>
      <c r="H93" s="35">
        <v>50</v>
      </c>
    </row>
    <row r="94" spans="7:8" x14ac:dyDescent="0.25">
      <c r="G94" s="32" t="s">
        <v>161</v>
      </c>
      <c r="H94" s="35">
        <v>250</v>
      </c>
    </row>
    <row r="95" spans="7:8" x14ac:dyDescent="0.25">
      <c r="G95" s="32" t="s">
        <v>162</v>
      </c>
      <c r="H95" s="28">
        <v>210</v>
      </c>
    </row>
    <row r="96" spans="7:8" x14ac:dyDescent="0.25">
      <c r="G96" s="32" t="s">
        <v>163</v>
      </c>
      <c r="H96" s="35">
        <v>45</v>
      </c>
    </row>
    <row r="97" spans="8:8" x14ac:dyDescent="0.25">
      <c r="H97" s="28"/>
    </row>
  </sheetData>
  <mergeCells count="2">
    <mergeCell ref="A1:H1"/>
    <mergeCell ref="A2:H2"/>
  </mergeCells>
  <pageMargins left="0.7" right="0.7" top="0.75" bottom="0.75" header="0.3" footer="0.3"/>
  <pageSetup paperSize="9" scale="79" orientation="landscape" horizontalDpi="360" verticalDpi="36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&amp; Expenditure</vt:lpstr>
      <vt:lpstr>'Income &amp; Expenditure'!Print_Area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2022-09-08T08:54:33Z</dcterms:created>
  <dcterms:modified xsi:type="dcterms:W3CDTF">2022-09-08T09:21:04Z</dcterms:modified>
</cp:coreProperties>
</file>