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oT\"/>
    </mc:Choice>
  </mc:AlternateContent>
  <xr:revisionPtr revIDLastSave="0" documentId="8_{14270B99-F207-4497-8877-037FC7710E8A}" xr6:coauthVersionLast="47" xr6:coauthVersionMax="47" xr10:uidLastSave="{00000000-0000-0000-0000-000000000000}"/>
  <bookViews>
    <workbookView xWindow="-110" yWindow="-110" windowWidth="19420" windowHeight="10300" xr2:uid="{158BADB3-611F-48F5-8D0C-76CB6A62897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I5" i="1"/>
  <c r="F6" i="1"/>
  <c r="F15" i="1" s="1"/>
  <c r="F32" i="1" s="1"/>
  <c r="G6" i="1" s="1"/>
  <c r="G15" i="1" s="1"/>
  <c r="J7" i="1"/>
  <c r="J8" i="1"/>
  <c r="J9" i="1"/>
  <c r="J10" i="1"/>
  <c r="J11" i="1"/>
  <c r="J12" i="1"/>
  <c r="J13" i="1"/>
  <c r="J14" i="1"/>
  <c r="B15" i="1"/>
  <c r="B32" i="1" s="1"/>
  <c r="C15" i="1"/>
  <c r="E15" i="1"/>
  <c r="K15" i="1"/>
  <c r="G18" i="1"/>
  <c r="G30" i="1" s="1"/>
  <c r="H18" i="1"/>
  <c r="H30" i="1" s="1"/>
  <c r="I18" i="1"/>
  <c r="I30" i="1" s="1"/>
  <c r="J19" i="1"/>
  <c r="J20" i="1"/>
  <c r="J21" i="1"/>
  <c r="J22" i="1"/>
  <c r="J23" i="1"/>
  <c r="J24" i="1"/>
  <c r="J25" i="1"/>
  <c r="J26" i="1"/>
  <c r="J27" i="1"/>
  <c r="J28" i="1"/>
  <c r="J29" i="1"/>
  <c r="B30" i="1"/>
  <c r="C30" i="1"/>
  <c r="C32" i="1" s="1"/>
  <c r="D6" i="1" s="1"/>
  <c r="D15" i="1" s="1"/>
  <c r="D32" i="1" s="1"/>
  <c r="D30" i="1"/>
  <c r="E30" i="1"/>
  <c r="E32" i="1" s="1"/>
  <c r="F30" i="1"/>
  <c r="K30" i="1"/>
  <c r="K33" i="1" s="1"/>
  <c r="J5" i="1" l="1"/>
  <c r="J15" i="1" s="1"/>
  <c r="G32" i="1"/>
  <c r="H6" i="1" s="1"/>
  <c r="H15" i="1" s="1"/>
  <c r="H32" i="1" s="1"/>
  <c r="I6" i="1" s="1"/>
  <c r="I15" i="1" s="1"/>
  <c r="I32" i="1" s="1"/>
  <c r="L15" i="1"/>
  <c r="J18" i="1"/>
  <c r="J30" i="1" s="1"/>
  <c r="J35" i="1" l="1"/>
  <c r="L30" i="1"/>
  <c r="L33" i="1" s="1"/>
  <c r="J34" i="1"/>
  <c r="J33" i="1"/>
</calcChain>
</file>

<file path=xl/sharedStrings.xml><?xml version="1.0" encoding="utf-8"?>
<sst xmlns="http://schemas.openxmlformats.org/spreadsheetml/2006/main" count="38" uniqueCount="37">
  <si>
    <t>Total Spend Excluding Prizes</t>
  </si>
  <si>
    <t>FoT Total Net Income</t>
  </si>
  <si>
    <t xml:space="preserve"> </t>
  </si>
  <si>
    <t>Current Year Available Funds</t>
  </si>
  <si>
    <t>Funds Carried Forward</t>
  </si>
  <si>
    <t>Total expenditure</t>
  </si>
  <si>
    <t>Painting Commission</t>
  </si>
  <si>
    <t>Bank Charges</t>
  </si>
  <si>
    <t>Handicap Prizes/Coaching Vouchers</t>
  </si>
  <si>
    <t>JC Award Grant/Jill H Trophy</t>
  </si>
  <si>
    <t>Promotional Merchandise</t>
  </si>
  <si>
    <t>Trick Skis/Equipment/Medals</t>
  </si>
  <si>
    <t>Squad Training</t>
  </si>
  <si>
    <t>Training Camps</t>
  </si>
  <si>
    <t>Backyard Events</t>
  </si>
  <si>
    <t>Development Days/Youth Festival</t>
  </si>
  <si>
    <t>Skier &amp; Team Grants</t>
  </si>
  <si>
    <t>200 Club Lottery Prizes</t>
  </si>
  <si>
    <t>Grand Total Expenditure</t>
  </si>
  <si>
    <t>JHLF</t>
  </si>
  <si>
    <t>Expenditure</t>
  </si>
  <si>
    <t>Total Income</t>
  </si>
  <si>
    <t>Bank Interest - General Fund</t>
  </si>
  <si>
    <t>Development Days</t>
  </si>
  <si>
    <t>Equipment - Donations</t>
  </si>
  <si>
    <t>Merch - Donations/Sales</t>
  </si>
  <si>
    <t>Donations/Vouchers</t>
  </si>
  <si>
    <t>Sponsorship</t>
  </si>
  <si>
    <t>FoT Ball</t>
  </si>
  <si>
    <t>Sale of Badges</t>
  </si>
  <si>
    <t>Funds Brought Forward</t>
  </si>
  <si>
    <t>200 Club Lottery</t>
  </si>
  <si>
    <t>Grand Total Income</t>
  </si>
  <si>
    <t>Total to Date</t>
  </si>
  <si>
    <t>Income</t>
  </si>
  <si>
    <t>Income &amp; Expenditure</t>
  </si>
  <si>
    <t>Friends of Tournament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</si>
</sst>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0" xfId="0" applyNumberFormat="1" applyFont="1"/>
    <xf numFmtId="0" fontId="1" fillId="0" borderId="0" xfId="0" applyFont="1"/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oT\FoT%20200%20Club%20List%203rd%20June%202024.xlsx" TargetMode="External"/><Relationship Id="rId1" Type="http://schemas.openxmlformats.org/officeDocument/2006/relationships/externalLinkPath" Target="FoT%20200%20Club%20List%203rd%20Jun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 Club Summary"/>
      <sheetName val="200 Club 2020"/>
      <sheetName val="200 Club 2017"/>
      <sheetName val="200 Club 2021"/>
      <sheetName val="200 Club 2022"/>
      <sheetName val="200 Club 2023"/>
      <sheetName val="200 Club 2024"/>
      <sheetName val="The 200 (2)"/>
      <sheetName val="D Day Income 2024"/>
      <sheetName val="Skier Grants to Date"/>
      <sheetName val="Payouts"/>
      <sheetName val="Income &amp; Expenditure"/>
      <sheetName val="JHLF Income and Expenditure"/>
      <sheetName val="Jill's Legacy"/>
      <sheetName val="Winners List (2)"/>
      <sheetName val="Budget 2020"/>
      <sheetName val="Budget 2021"/>
      <sheetName val="Final Spend 2022"/>
      <sheetName val="Insignis"/>
      <sheetName val="Projected Spend 2023"/>
      <sheetName val="Projected Spend 2024"/>
      <sheetName val="200 Club Emails (2)"/>
      <sheetName val="200 Club 2018"/>
      <sheetName val="200 Club 2019"/>
      <sheetName val="Budget 2019"/>
      <sheetName val="Budget 2020 2"/>
    </sheetNames>
    <sheetDataSet>
      <sheetData sheetId="0"/>
      <sheetData sheetId="1">
        <row r="182">
          <cell r="O182">
            <v>48679.074999999997</v>
          </cell>
        </row>
      </sheetData>
      <sheetData sheetId="2"/>
      <sheetData sheetId="3"/>
      <sheetData sheetId="4">
        <row r="220">
          <cell r="C220">
            <v>54000</v>
          </cell>
        </row>
        <row r="221">
          <cell r="C221">
            <v>17550</v>
          </cell>
        </row>
      </sheetData>
      <sheetData sheetId="5">
        <row r="294">
          <cell r="C294">
            <v>59500</v>
          </cell>
        </row>
        <row r="295">
          <cell r="C295">
            <v>19337.5</v>
          </cell>
        </row>
      </sheetData>
      <sheetData sheetId="6">
        <row r="209">
          <cell r="C209">
            <v>27650</v>
          </cell>
        </row>
        <row r="210">
          <cell r="C210">
            <v>8986.25</v>
          </cell>
        </row>
      </sheetData>
      <sheetData sheetId="7"/>
      <sheetData sheetId="8"/>
      <sheetData sheetId="9"/>
      <sheetData sheetId="10"/>
      <sheetData sheetId="11"/>
      <sheetData sheetId="12">
        <row r="8">
          <cell r="D8">
            <v>230336.62</v>
          </cell>
        </row>
        <row r="17">
          <cell r="D17">
            <v>14700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3C48C-A2BA-45A2-A180-957FCF67D8F1}">
  <dimension ref="A1:L35"/>
  <sheetViews>
    <sheetView tabSelected="1" workbookViewId="0">
      <selection activeCell="O8" sqref="O8"/>
    </sheetView>
  </sheetViews>
  <sheetFormatPr defaultRowHeight="14.5" x14ac:dyDescent="0.35"/>
  <cols>
    <col min="1" max="1" width="38.6328125" bestFit="1" customWidth="1"/>
    <col min="2" max="5" width="12.453125" bestFit="1" customWidth="1"/>
    <col min="6" max="8" width="13.81640625" bestFit="1" customWidth="1"/>
    <col min="9" max="9" width="12.453125" bestFit="1" customWidth="1"/>
    <col min="10" max="10" width="15" bestFit="1" customWidth="1"/>
    <col min="11" max="11" width="13.81640625" bestFit="1" customWidth="1"/>
    <col min="12" max="12" width="27.36328125" bestFit="1" customWidth="1"/>
  </cols>
  <sheetData>
    <row r="1" spans="1:12" ht="18.5" x14ac:dyDescent="0.45">
      <c r="A1" s="12" t="s">
        <v>36</v>
      </c>
      <c r="B1" s="12"/>
      <c r="C1" s="12"/>
      <c r="D1" s="12"/>
      <c r="E1" s="12"/>
      <c r="F1" s="12"/>
      <c r="G1" s="12"/>
      <c r="H1" s="12"/>
      <c r="I1" s="12"/>
      <c r="J1" s="12"/>
      <c r="K1" s="5"/>
      <c r="L1" s="5"/>
    </row>
    <row r="2" spans="1:12" ht="18.5" x14ac:dyDescent="0.45">
      <c r="A2" s="12" t="s">
        <v>35</v>
      </c>
      <c r="B2" s="12"/>
      <c r="C2" s="12"/>
      <c r="D2" s="12"/>
      <c r="E2" s="12"/>
      <c r="F2" s="12"/>
      <c r="G2" s="12"/>
      <c r="H2" s="12"/>
      <c r="I2" s="12"/>
      <c r="J2" s="12"/>
      <c r="K2" s="5"/>
      <c r="L2" s="5"/>
    </row>
    <row r="3" spans="1:12" ht="18.5" x14ac:dyDescent="0.45">
      <c r="A3" s="2"/>
      <c r="B3" s="4"/>
      <c r="C3" s="8"/>
      <c r="D3" s="8"/>
      <c r="E3" s="8"/>
      <c r="F3" s="8"/>
      <c r="G3" s="8"/>
      <c r="H3" s="8"/>
      <c r="I3" s="8"/>
      <c r="J3" s="7"/>
      <c r="K3" s="2"/>
      <c r="L3" s="2"/>
    </row>
    <row r="4" spans="1:12" ht="18.5" x14ac:dyDescent="0.45">
      <c r="A4" s="5" t="s">
        <v>34</v>
      </c>
      <c r="B4" s="11">
        <v>2017</v>
      </c>
      <c r="C4" s="8">
        <v>2018</v>
      </c>
      <c r="D4" s="8">
        <v>2019</v>
      </c>
      <c r="E4" s="8">
        <v>2020</v>
      </c>
      <c r="F4" s="10">
        <v>2021</v>
      </c>
      <c r="G4" s="10">
        <v>2022</v>
      </c>
      <c r="H4" s="10">
        <v>2023</v>
      </c>
      <c r="I4" s="9">
        <v>45444</v>
      </c>
      <c r="J4" s="8" t="s">
        <v>33</v>
      </c>
      <c r="K4" s="8" t="s">
        <v>19</v>
      </c>
      <c r="L4" s="8" t="s">
        <v>32</v>
      </c>
    </row>
    <row r="5" spans="1:12" ht="18.5" x14ac:dyDescent="0.45">
      <c r="A5" s="2" t="s">
        <v>31</v>
      </c>
      <c r="B5" s="4">
        <v>16575</v>
      </c>
      <c r="C5" s="4">
        <v>27975</v>
      </c>
      <c r="D5" s="4">
        <v>37400</v>
      </c>
      <c r="E5" s="4">
        <v>42500</v>
      </c>
      <c r="F5" s="4">
        <v>43125</v>
      </c>
      <c r="G5" s="4">
        <f>+'[1]200 Club 2022'!C220</f>
        <v>54000</v>
      </c>
      <c r="H5" s="4">
        <f>+'[1]200 Club 2023'!C294</f>
        <v>59500</v>
      </c>
      <c r="I5" s="4">
        <f>+'[1]200 Club 2024'!C209</f>
        <v>27650</v>
      </c>
      <c r="J5" s="4">
        <f>SUM(B5:I5)</f>
        <v>308725</v>
      </c>
      <c r="K5" s="2"/>
      <c r="L5" s="2"/>
    </row>
    <row r="6" spans="1:12" ht="18.5" x14ac:dyDescent="0.45">
      <c r="A6" s="2" t="s">
        <v>30</v>
      </c>
      <c r="B6" s="4">
        <v>0</v>
      </c>
      <c r="C6" s="4">
        <v>8179.27</v>
      </c>
      <c r="D6" s="4">
        <f>+C32</f>
        <v>18771.770000000004</v>
      </c>
      <c r="E6" s="4">
        <v>30808.82</v>
      </c>
      <c r="F6" s="4">
        <f>+'[1]200 Club 2020'!O182</f>
        <v>48679.074999999997</v>
      </c>
      <c r="G6" s="4">
        <f>+F32</f>
        <v>57099.935000000012</v>
      </c>
      <c r="H6" s="4">
        <f>+G32</f>
        <v>60423.835000000021</v>
      </c>
      <c r="I6" s="4">
        <f>+H32</f>
        <v>40146.825000000026</v>
      </c>
      <c r="J6" s="4">
        <v>0</v>
      </c>
      <c r="K6" s="2"/>
      <c r="L6" s="2"/>
    </row>
    <row r="7" spans="1:12" ht="18.5" x14ac:dyDescent="0.45">
      <c r="A7" s="2" t="s">
        <v>29</v>
      </c>
      <c r="B7" s="4">
        <v>520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f>SUM(B7:I7)</f>
        <v>520</v>
      </c>
      <c r="K7" s="2"/>
      <c r="L7" s="2"/>
    </row>
    <row r="8" spans="1:12" ht="18.5" x14ac:dyDescent="0.45">
      <c r="A8" s="2" t="s">
        <v>28</v>
      </c>
      <c r="B8" s="4">
        <v>985</v>
      </c>
      <c r="C8" s="4">
        <v>1255</v>
      </c>
      <c r="D8" s="4">
        <v>10290</v>
      </c>
      <c r="E8" s="4">
        <v>0</v>
      </c>
      <c r="F8" s="4">
        <v>11252</v>
      </c>
      <c r="G8" s="4">
        <v>7937.79</v>
      </c>
      <c r="H8" s="4">
        <v>675</v>
      </c>
      <c r="I8" s="4">
        <v>0</v>
      </c>
      <c r="J8" s="4">
        <f>SUM(B8:I8)</f>
        <v>32394.79</v>
      </c>
      <c r="K8" s="2"/>
      <c r="L8" s="2"/>
    </row>
    <row r="9" spans="1:12" ht="18.5" x14ac:dyDescent="0.45">
      <c r="A9" s="2" t="s">
        <v>27</v>
      </c>
      <c r="B9" s="4"/>
      <c r="C9" s="4"/>
      <c r="D9" s="4"/>
      <c r="E9" s="4"/>
      <c r="F9" s="4"/>
      <c r="G9" s="4">
        <v>0</v>
      </c>
      <c r="H9" s="4">
        <v>0</v>
      </c>
      <c r="I9" s="4">
        <v>5000</v>
      </c>
      <c r="J9" s="4">
        <f>SUM(B9:I9)</f>
        <v>5000</v>
      </c>
      <c r="K9" s="2"/>
      <c r="L9" s="2"/>
    </row>
    <row r="10" spans="1:12" ht="18.5" x14ac:dyDescent="0.45">
      <c r="A10" s="2" t="s">
        <v>26</v>
      </c>
      <c r="B10" s="4">
        <v>891.77</v>
      </c>
      <c r="C10" s="4">
        <v>402.5</v>
      </c>
      <c r="D10" s="4">
        <v>1473.64</v>
      </c>
      <c r="E10" s="4">
        <v>685</v>
      </c>
      <c r="F10" s="4">
        <v>843.69</v>
      </c>
      <c r="G10" s="4">
        <v>2925.57</v>
      </c>
      <c r="H10" s="4">
        <v>57.76</v>
      </c>
      <c r="I10" s="4">
        <v>192</v>
      </c>
      <c r="J10" s="4">
        <f>SUM(B10:I10)</f>
        <v>7471.93</v>
      </c>
      <c r="K10" s="2"/>
      <c r="L10" s="2"/>
    </row>
    <row r="11" spans="1:12" ht="18.5" x14ac:dyDescent="0.45">
      <c r="A11" s="2" t="s">
        <v>25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1154</v>
      </c>
      <c r="H11" s="4">
        <v>102</v>
      </c>
      <c r="I11" s="4">
        <v>711</v>
      </c>
      <c r="J11" s="4">
        <f>SUM(B11:I11)</f>
        <v>1967</v>
      </c>
      <c r="K11" s="2"/>
      <c r="L11" s="2"/>
    </row>
    <row r="12" spans="1:12" ht="18.5" x14ac:dyDescent="0.45">
      <c r="A12" s="2" t="s">
        <v>24</v>
      </c>
      <c r="B12" s="4">
        <v>0</v>
      </c>
      <c r="C12" s="4">
        <v>0</v>
      </c>
      <c r="D12" s="4">
        <v>0</v>
      </c>
      <c r="E12" s="4">
        <v>0</v>
      </c>
      <c r="F12" s="4">
        <v>1400</v>
      </c>
      <c r="G12" s="4">
        <v>4382.5200000000004</v>
      </c>
      <c r="H12" s="4">
        <v>510</v>
      </c>
      <c r="I12" s="4">
        <v>0</v>
      </c>
      <c r="J12" s="4">
        <f>SUM(B12:I12)</f>
        <v>6292.52</v>
      </c>
      <c r="K12" s="2"/>
      <c r="L12" s="2"/>
    </row>
    <row r="13" spans="1:12" ht="18.5" x14ac:dyDescent="0.45">
      <c r="A13" s="2" t="s">
        <v>23</v>
      </c>
      <c r="B13" s="4">
        <v>0</v>
      </c>
      <c r="C13" s="4">
        <v>1015</v>
      </c>
      <c r="D13" s="4">
        <v>1440</v>
      </c>
      <c r="E13" s="4">
        <v>1620</v>
      </c>
      <c r="F13" s="4">
        <v>1830</v>
      </c>
      <c r="G13" s="4">
        <v>980</v>
      </c>
      <c r="H13" s="4">
        <v>1820</v>
      </c>
      <c r="I13" s="4">
        <v>983</v>
      </c>
      <c r="J13" s="4">
        <f>SUM(B13:I13)</f>
        <v>9688</v>
      </c>
      <c r="K13" s="2"/>
      <c r="L13" s="2"/>
    </row>
    <row r="14" spans="1:12" ht="18.5" x14ac:dyDescent="0.45">
      <c r="A14" s="2" t="s">
        <v>22</v>
      </c>
      <c r="B14" s="4">
        <v>0</v>
      </c>
      <c r="C14" s="4">
        <v>0</v>
      </c>
      <c r="D14" s="4">
        <v>0</v>
      </c>
      <c r="E14" s="4">
        <v>0</v>
      </c>
      <c r="F14" s="4">
        <v>1.46</v>
      </c>
      <c r="G14" s="4">
        <v>37.39</v>
      </c>
      <c r="H14" s="4">
        <v>443.96</v>
      </c>
      <c r="I14" s="4">
        <v>88.88</v>
      </c>
      <c r="J14" s="4">
        <f>SUM(B14:I14)</f>
        <v>571.69000000000005</v>
      </c>
      <c r="K14" s="2"/>
      <c r="L14" s="2"/>
    </row>
    <row r="15" spans="1:12" ht="18.5" x14ac:dyDescent="0.45">
      <c r="A15" s="5" t="s">
        <v>21</v>
      </c>
      <c r="B15" s="3">
        <f>SUM(B5:B10)</f>
        <v>18971.77</v>
      </c>
      <c r="C15" s="3">
        <f>SUM(C5:C13)</f>
        <v>38826.770000000004</v>
      </c>
      <c r="D15" s="3">
        <f>SUM(D5:D13)</f>
        <v>69375.41</v>
      </c>
      <c r="E15" s="3">
        <f>SUM(E5:E13)</f>
        <v>75613.820000000007</v>
      </c>
      <c r="F15" s="3">
        <f>SUM(F5:F14)</f>
        <v>107131.22500000001</v>
      </c>
      <c r="G15" s="3">
        <f>SUM(G5:G14)</f>
        <v>128517.20500000002</v>
      </c>
      <c r="H15" s="3">
        <f>SUM(H5:H14)</f>
        <v>123532.55500000002</v>
      </c>
      <c r="I15" s="3">
        <f>SUM(I5:I14)</f>
        <v>74771.705000000031</v>
      </c>
      <c r="J15" s="3">
        <f>SUM(J5:J14)</f>
        <v>372630.93</v>
      </c>
      <c r="K15" s="3">
        <f>+'[1]JHLF Income and Expenditure'!D8</f>
        <v>230336.62</v>
      </c>
      <c r="L15" s="3">
        <f>+K15+J15</f>
        <v>602967.55000000005</v>
      </c>
    </row>
    <row r="16" spans="1:12" ht="18.5" x14ac:dyDescent="0.45">
      <c r="A16" s="2"/>
      <c r="B16" s="4"/>
      <c r="C16" s="4"/>
      <c r="D16" s="4"/>
      <c r="E16" s="4"/>
      <c r="F16" s="4"/>
      <c r="G16" s="4"/>
      <c r="H16" s="4"/>
      <c r="I16" s="4"/>
      <c r="J16" s="3"/>
      <c r="K16" s="2"/>
      <c r="L16" s="2"/>
    </row>
    <row r="17" spans="1:12" ht="18.5" x14ac:dyDescent="0.45">
      <c r="A17" s="5" t="s">
        <v>20</v>
      </c>
      <c r="B17" s="4"/>
      <c r="C17" s="4"/>
      <c r="D17" s="4"/>
      <c r="E17" s="4"/>
      <c r="F17" s="4"/>
      <c r="G17" s="4"/>
      <c r="H17" s="4"/>
      <c r="I17" s="4"/>
      <c r="J17" s="7"/>
      <c r="K17" s="8" t="s">
        <v>19</v>
      </c>
      <c r="L17" s="8" t="s">
        <v>18</v>
      </c>
    </row>
    <row r="18" spans="1:12" ht="18.5" x14ac:dyDescent="0.45">
      <c r="A18" s="2" t="s">
        <v>17</v>
      </c>
      <c r="B18" s="4">
        <v>5242.5</v>
      </c>
      <c r="C18" s="4">
        <v>9180</v>
      </c>
      <c r="D18" s="4">
        <v>12496.89</v>
      </c>
      <c r="E18" s="4">
        <v>13828.75</v>
      </c>
      <c r="F18" s="4">
        <v>14015.63</v>
      </c>
      <c r="G18" s="4">
        <f>+'[1]200 Club 2022'!C221</f>
        <v>17550</v>
      </c>
      <c r="H18" s="4">
        <f>+'[1]200 Club 2023'!C295</f>
        <v>19337.5</v>
      </c>
      <c r="I18" s="4">
        <f>+'[1]200 Club 2024'!C210</f>
        <v>8986.25</v>
      </c>
      <c r="J18" s="4">
        <f>SUM(B18:I18)</f>
        <v>100637.51999999999</v>
      </c>
      <c r="K18" s="2"/>
      <c r="L18" s="1"/>
    </row>
    <row r="19" spans="1:12" ht="18.5" x14ac:dyDescent="0.45">
      <c r="A19" s="2" t="s">
        <v>16</v>
      </c>
      <c r="B19" s="4">
        <v>5550</v>
      </c>
      <c r="C19" s="4">
        <v>8700</v>
      </c>
      <c r="D19" s="4">
        <v>20100</v>
      </c>
      <c r="E19" s="4">
        <v>0</v>
      </c>
      <c r="F19" s="4">
        <v>25906</v>
      </c>
      <c r="G19" s="4">
        <v>27600</v>
      </c>
      <c r="H19" s="4">
        <v>30859.37</v>
      </c>
      <c r="I19" s="4">
        <v>0</v>
      </c>
      <c r="J19" s="4">
        <f>SUM(B19:I19)</f>
        <v>118715.37</v>
      </c>
      <c r="K19" s="2"/>
      <c r="L19" s="1"/>
    </row>
    <row r="20" spans="1:12" ht="18.5" x14ac:dyDescent="0.45">
      <c r="A20" s="2" t="s">
        <v>15</v>
      </c>
      <c r="B20" s="4">
        <v>0</v>
      </c>
      <c r="C20" s="4">
        <v>0</v>
      </c>
      <c r="D20" s="4">
        <v>2220</v>
      </c>
      <c r="E20" s="4">
        <v>3812</v>
      </c>
      <c r="F20" s="4">
        <v>3109.1</v>
      </c>
      <c r="G20" s="4">
        <v>5837.93</v>
      </c>
      <c r="H20" s="4">
        <v>10592.7</v>
      </c>
      <c r="I20" s="4">
        <v>1500</v>
      </c>
      <c r="J20" s="4">
        <f>SUM(B20:I20)</f>
        <v>27071.730000000003</v>
      </c>
      <c r="K20" s="2"/>
      <c r="L20" s="2"/>
    </row>
    <row r="21" spans="1:12" ht="18.5" x14ac:dyDescent="0.45">
      <c r="A21" s="2" t="s">
        <v>14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2189.4</v>
      </c>
      <c r="I21" s="4">
        <v>0</v>
      </c>
      <c r="J21" s="4">
        <f>SUM(B21:I21)</f>
        <v>2189.4</v>
      </c>
      <c r="K21" s="2"/>
      <c r="L21" s="2"/>
    </row>
    <row r="22" spans="1:12" ht="18.5" x14ac:dyDescent="0.45">
      <c r="A22" s="2" t="s">
        <v>13</v>
      </c>
      <c r="B22" s="4">
        <v>0</v>
      </c>
      <c r="C22" s="4">
        <v>0</v>
      </c>
      <c r="D22" s="4">
        <v>1000</v>
      </c>
      <c r="E22" s="4">
        <v>0</v>
      </c>
      <c r="F22" s="4">
        <v>1400</v>
      </c>
      <c r="G22" s="4">
        <v>5495</v>
      </c>
      <c r="H22" s="4">
        <v>5050</v>
      </c>
      <c r="I22" s="4">
        <v>2500</v>
      </c>
      <c r="J22" s="4">
        <f>SUM(B22:I22)</f>
        <v>15445</v>
      </c>
      <c r="K22" s="2"/>
      <c r="L22" s="2"/>
    </row>
    <row r="23" spans="1:12" ht="18.5" x14ac:dyDescent="0.45">
      <c r="A23" s="2" t="s">
        <v>12</v>
      </c>
      <c r="B23" s="4">
        <v>0</v>
      </c>
      <c r="C23" s="4">
        <v>2175</v>
      </c>
      <c r="D23" s="4">
        <v>2349.6999999999998</v>
      </c>
      <c r="E23" s="4">
        <v>5987</v>
      </c>
      <c r="F23" s="4">
        <v>0</v>
      </c>
      <c r="G23" s="4">
        <v>4295.8900000000003</v>
      </c>
      <c r="H23" s="4">
        <v>4500</v>
      </c>
      <c r="I23" s="4">
        <v>0</v>
      </c>
      <c r="J23" s="4">
        <f>SUM(B23:I23)</f>
        <v>19307.59</v>
      </c>
      <c r="K23" s="2"/>
      <c r="L23" s="2"/>
    </row>
    <row r="24" spans="1:12" ht="18.5" x14ac:dyDescent="0.45">
      <c r="A24" s="2" t="s">
        <v>11</v>
      </c>
      <c r="B24" s="4">
        <v>0</v>
      </c>
      <c r="C24" s="4">
        <v>0</v>
      </c>
      <c r="D24" s="4">
        <v>0</v>
      </c>
      <c r="E24" s="4">
        <v>2982</v>
      </c>
      <c r="F24" s="4">
        <v>3390.56</v>
      </c>
      <c r="G24" s="4">
        <v>1680.55</v>
      </c>
      <c r="H24" s="4">
        <v>779.34</v>
      </c>
      <c r="I24" s="4">
        <v>1482.84</v>
      </c>
      <c r="J24" s="4">
        <f>SUM(B24:I24)</f>
        <v>10315.289999999999</v>
      </c>
      <c r="K24" s="2"/>
      <c r="L24" s="1"/>
    </row>
    <row r="25" spans="1:12" ht="18.5" x14ac:dyDescent="0.45">
      <c r="A25" s="2" t="s">
        <v>10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2907</v>
      </c>
      <c r="H25" s="4">
        <v>7879.22</v>
      </c>
      <c r="I25" s="4">
        <v>1695.52</v>
      </c>
      <c r="J25" s="4">
        <f>SUM(B25:I25)</f>
        <v>12481.740000000002</v>
      </c>
      <c r="K25" s="2"/>
      <c r="L25" s="2"/>
    </row>
    <row r="26" spans="1:12" ht="18.5" x14ac:dyDescent="0.45">
      <c r="A26" s="2" t="s">
        <v>9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625</v>
      </c>
      <c r="H26" s="4">
        <v>106</v>
      </c>
      <c r="I26" s="4">
        <v>0</v>
      </c>
      <c r="J26" s="4">
        <f>SUM(B26:I26)</f>
        <v>731</v>
      </c>
      <c r="K26" s="2"/>
      <c r="L26" s="2"/>
    </row>
    <row r="27" spans="1:12" ht="18.5" x14ac:dyDescent="0.45">
      <c r="A27" s="2" t="s">
        <v>8</v>
      </c>
      <c r="B27" s="4">
        <v>0</v>
      </c>
      <c r="C27" s="4">
        <v>0</v>
      </c>
      <c r="D27" s="4">
        <v>400</v>
      </c>
      <c r="E27" s="4">
        <v>325</v>
      </c>
      <c r="F27" s="4">
        <v>210</v>
      </c>
      <c r="G27" s="4">
        <v>1677</v>
      </c>
      <c r="H27" s="4">
        <v>2092.1999999999998</v>
      </c>
      <c r="I27" s="4">
        <v>280</v>
      </c>
      <c r="J27" s="4">
        <f>SUM(B27:I27)</f>
        <v>4984.2</v>
      </c>
      <c r="K27" s="1"/>
      <c r="L27" s="2"/>
    </row>
    <row r="28" spans="1:12" ht="18.5" x14ac:dyDescent="0.45">
      <c r="A28" s="2" t="s">
        <v>7</v>
      </c>
      <c r="B28" s="4"/>
      <c r="C28" s="4"/>
      <c r="D28" s="4"/>
      <c r="E28" s="4"/>
      <c r="F28" s="4"/>
      <c r="G28" s="4">
        <v>0</v>
      </c>
      <c r="H28" s="4">
        <v>0</v>
      </c>
      <c r="I28" s="4">
        <v>15</v>
      </c>
      <c r="J28" s="4">
        <f>SUM(B28:I28)</f>
        <v>15</v>
      </c>
      <c r="K28" s="4"/>
      <c r="L28" s="2"/>
    </row>
    <row r="29" spans="1:12" ht="18.5" x14ac:dyDescent="0.45">
      <c r="A29" s="2" t="s">
        <v>6</v>
      </c>
      <c r="B29" s="4">
        <v>0</v>
      </c>
      <c r="C29" s="4">
        <v>0</v>
      </c>
      <c r="D29" s="4">
        <v>0</v>
      </c>
      <c r="E29" s="4">
        <v>0</v>
      </c>
      <c r="F29" s="4">
        <v>2000</v>
      </c>
      <c r="G29" s="4">
        <v>425</v>
      </c>
      <c r="H29" s="4">
        <v>0</v>
      </c>
      <c r="I29" s="4">
        <v>0</v>
      </c>
      <c r="J29" s="4">
        <f>SUM(B29:I29)</f>
        <v>2425</v>
      </c>
      <c r="K29" s="4"/>
      <c r="L29" s="1"/>
    </row>
    <row r="30" spans="1:12" ht="18.5" x14ac:dyDescent="0.45">
      <c r="A30" s="5" t="s">
        <v>5</v>
      </c>
      <c r="B30" s="3">
        <f>SUM(B18:B29)</f>
        <v>10792.5</v>
      </c>
      <c r="C30" s="3">
        <f>SUM(C18:C29)</f>
        <v>20055</v>
      </c>
      <c r="D30" s="3">
        <f>SUM(D18:D29)</f>
        <v>38566.589999999997</v>
      </c>
      <c r="E30" s="3">
        <f>SUM(E18:E29)</f>
        <v>26934.75</v>
      </c>
      <c r="F30" s="3">
        <f>SUM(F18:F29)</f>
        <v>50031.289999999994</v>
      </c>
      <c r="G30" s="3">
        <f>SUM(G18:G29)</f>
        <v>68093.37</v>
      </c>
      <c r="H30" s="3">
        <f>SUM(H18:H29)</f>
        <v>83385.73</v>
      </c>
      <c r="I30" s="3">
        <f>SUM(I18:I29)</f>
        <v>16459.61</v>
      </c>
      <c r="J30" s="3">
        <f>SUM(J18:J29)</f>
        <v>314318.84000000003</v>
      </c>
      <c r="K30" s="3">
        <f>+'[1]JHLF Income and Expenditure'!D17</f>
        <v>14700</v>
      </c>
      <c r="L30" s="3">
        <f>+K30+J30</f>
        <v>329018.84000000003</v>
      </c>
    </row>
    <row r="31" spans="1:12" ht="18.5" x14ac:dyDescent="0.45">
      <c r="A31" s="2"/>
      <c r="B31" s="4"/>
      <c r="C31" s="4"/>
      <c r="D31" s="4"/>
      <c r="E31" s="4"/>
      <c r="F31" s="4"/>
      <c r="G31" s="4"/>
      <c r="H31" s="4"/>
      <c r="I31" s="4"/>
      <c r="J31" s="7"/>
      <c r="K31" s="2"/>
      <c r="L31" s="2"/>
    </row>
    <row r="32" spans="1:12" ht="18.5" x14ac:dyDescent="0.45">
      <c r="A32" s="5" t="s">
        <v>4</v>
      </c>
      <c r="B32" s="3">
        <f>+B15-B30</f>
        <v>8179.27</v>
      </c>
      <c r="C32" s="3">
        <f>+C15-C30</f>
        <v>18771.770000000004</v>
      </c>
      <c r="D32" s="3">
        <f>+D15-D30</f>
        <v>30808.820000000007</v>
      </c>
      <c r="E32" s="3">
        <f>+E15-E30</f>
        <v>48679.070000000007</v>
      </c>
      <c r="F32" s="3">
        <f>+F15-F30</f>
        <v>57099.935000000012</v>
      </c>
      <c r="G32" s="3">
        <f>+G15-G30</f>
        <v>60423.835000000021</v>
      </c>
      <c r="H32" s="3">
        <f>+H15-H30</f>
        <v>40146.825000000026</v>
      </c>
      <c r="I32" s="3">
        <f>+I15-I30</f>
        <v>58312.09500000003</v>
      </c>
      <c r="J32" s="3"/>
      <c r="K32" s="2"/>
      <c r="L32" s="3"/>
    </row>
    <row r="33" spans="1:12" ht="18.5" x14ac:dyDescent="0.45">
      <c r="A33" s="5" t="s">
        <v>3</v>
      </c>
      <c r="B33" s="4"/>
      <c r="C33" s="3"/>
      <c r="D33" s="3"/>
      <c r="E33" s="3"/>
      <c r="F33" s="3"/>
      <c r="G33" s="3" t="s">
        <v>2</v>
      </c>
      <c r="H33" s="3"/>
      <c r="I33" s="3"/>
      <c r="J33" s="3">
        <f>+J15-J30</f>
        <v>58312.089999999967</v>
      </c>
      <c r="K33" s="3">
        <f>+K15-K30</f>
        <v>215636.62</v>
      </c>
      <c r="L33" s="3">
        <f>+L15-L30</f>
        <v>273948.71000000002</v>
      </c>
    </row>
    <row r="34" spans="1:12" ht="18.5" x14ac:dyDescent="0.45">
      <c r="A34" s="5" t="s">
        <v>1</v>
      </c>
      <c r="B34" s="6"/>
      <c r="J34" s="3">
        <f>+J15-J18</f>
        <v>271993.41000000003</v>
      </c>
    </row>
    <row r="35" spans="1:12" ht="18.5" x14ac:dyDescent="0.45">
      <c r="A35" s="5" t="s">
        <v>0</v>
      </c>
      <c r="B35" s="4"/>
      <c r="C35" s="3"/>
      <c r="D35" s="3"/>
      <c r="E35" s="3"/>
      <c r="F35" s="3"/>
      <c r="G35" s="3"/>
      <c r="H35" s="3"/>
      <c r="I35" s="3"/>
      <c r="J35" s="3">
        <f>+J30-J18</f>
        <v>213681.32000000004</v>
      </c>
      <c r="K35" s="2"/>
      <c r="L35" s="1"/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Kelly</dc:creator>
  <cp:lastModifiedBy>Gavin Kelly</cp:lastModifiedBy>
  <dcterms:created xsi:type="dcterms:W3CDTF">2024-06-05T07:49:52Z</dcterms:created>
  <dcterms:modified xsi:type="dcterms:W3CDTF">2024-06-05T08:03:37Z</dcterms:modified>
</cp:coreProperties>
</file>